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4\PTW\EN\"/>
    </mc:Choice>
  </mc:AlternateContent>
  <xr:revisionPtr revIDLastSave="0" documentId="13_ncr:1_{85867BE8-7BE8-4A13-9A90-B245A7ECE9AB}" xr6:coauthVersionLast="47" xr6:coauthVersionMax="47" xr10:uidLastSave="{00000000-0000-0000-0000-000000000000}"/>
  <bookViews>
    <workbookView xWindow="-120" yWindow="-120" windowWidth="29040" windowHeight="15720" tabRatio="687" xr2:uid="{00000000-000D-0000-FFFF-FFFF00000000}"/>
  </bookViews>
  <sheets>
    <sheet name="INDEX" sheetId="43" r:id="rId1"/>
    <sheet name="R_PTW 2026vs2025" sheetId="16" r:id="rId2"/>
    <sheet name="R_PTW NEW 2026vs2025" sheetId="33" r:id="rId3"/>
    <sheet name="R_MC NEW 2026vs2025" sheetId="37" r:id="rId4"/>
    <sheet name="R_MC 2026 rankings" sheetId="41" r:id="rId5"/>
    <sheet name="R_MP NEW 2026vs2025" sheetId="38" r:id="rId6"/>
    <sheet name="R_MP_2026 ranking" sheetId="42" r:id="rId7"/>
    <sheet name="R_PTW USED 2026vs2025" sheetId="34" r:id="rId8"/>
    <sheet name="R_MC&amp;MP structure 2026" sheetId="19" r:id="rId9"/>
  </sheets>
  <definedNames>
    <definedName name="_xlnm._FilterDatabase" localSheetId="4" hidden="1">'R_MC 2026 rankings'!$C$22:$K$153</definedName>
    <definedName name="_xlnm._FilterDatabase" localSheetId="6" hidden="1">'R_MP_2026 ranking'!$C$15:$J$131</definedName>
    <definedName name="_xlnm.Print_Area" localSheetId="4">'R_MC 2026 rankings'!$B$2:$X$67</definedName>
    <definedName name="_xlnm.Print_Area" localSheetId="3">'R_MC NEW 2026vs2025'!$B$1:$R$44</definedName>
    <definedName name="_xlnm.Print_Area" localSheetId="8">'R_MC&amp;MP structure 2026'!$B$1:$O$56</definedName>
    <definedName name="_xlnm.Print_Area" localSheetId="5">'R_MP NEW 2026vs2025'!$B$1:$R$44</definedName>
    <definedName name="_xlnm.Print_Area" localSheetId="6">'R_MP_2026 ranking'!$B$1:$I$14</definedName>
    <definedName name="_xlnm.Print_Area" localSheetId="1">'R_PTW 2026vs2025'!$B$1:$P$39</definedName>
    <definedName name="_xlnm.Print_Area" localSheetId="2">'R_PTW NEW 2026vs2025'!$B$1:$P$39</definedName>
    <definedName name="_xlnm.Print_Area" localSheetId="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3" l="1"/>
  <c r="C15" i="37" s="1"/>
  <c r="C15" i="38" s="1"/>
  <c r="C9" i="34" s="1"/>
  <c r="F9" i="33"/>
  <c r="C10" i="33"/>
  <c r="C16" i="37" s="1"/>
  <c r="C16" i="38" s="1"/>
  <c r="C10" i="34" s="1"/>
  <c r="D10" i="33"/>
  <c r="D16" i="37" s="1"/>
  <c r="D16" i="38" s="1"/>
  <c r="D10" i="34" s="1"/>
  <c r="D3" i="42"/>
  <c r="F41" i="19"/>
  <c r="C41" i="19"/>
  <c r="L3" i="41"/>
  <c r="T3" i="41" s="1"/>
  <c r="F9" i="34"/>
  <c r="F15" i="38"/>
  <c r="F15" i="37"/>
  <c r="G10" i="33"/>
  <c r="G16" i="37" s="1"/>
  <c r="G16" i="38" s="1"/>
  <c r="G10" i="34" s="1"/>
  <c r="F10" i="33"/>
  <c r="F16" i="37"/>
  <c r="F16" i="38" s="1"/>
  <c r="F10" i="34" s="1"/>
</calcChain>
</file>

<file path=xl/sharedStrings.xml><?xml version="1.0" encoding="utf-8"?>
<sst xmlns="http://schemas.openxmlformats.org/spreadsheetml/2006/main" count="426" uniqueCount="158">
  <si>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</si>
  <si>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</si>
  <si>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</si>
  <si>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</si>
  <si>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</si>
  <si>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</si>
  <si>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</si>
  <si>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</si>
  <si>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</si>
  <si>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</si>
  <si>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</si>
  <si>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</si>
  <si>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</si>
  <si>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</si>
  <si>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</si>
  <si>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</si>
  <si>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</si>
  <si>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</si>
  <si>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</si>
  <si>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</si>
  <si>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</si>
  <si>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</si>
  <si>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</si>
  <si>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</si>
  <si>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</si>
  <si>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</si>
  <si>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</si>
  <si>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</si>
  <si>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</si>
  <si>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</si>
  <si>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</si>
  <si>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</si>
  <si>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</si>
  <si>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</si>
  <si>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</si>
  <si>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</si>
  <si>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</si>
  <si>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</si>
  <si>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</si>
  <si>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</si>
  <si>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</si>
  <si>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</si>
  <si>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</si>
  <si>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</si>
  <si>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</si>
  <si>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</si>
  <si>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</si>
  <si>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</si>
  <si>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</si>
  <si>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</si>
  <si>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</si>
  <si>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</si>
  <si>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</si>
  <si>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</si>
  <si>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</si>
  <si>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</si>
  <si>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</si>
  <si>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</si>
  <si>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</si>
  <si>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</si>
  <si>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</si>
  <si>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</si>
  <si>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</si>
  <si>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</si>
  <si>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</si>
  <si>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</si>
  <si>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</si>
  <si>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</si>
  <si>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</si>
  <si>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</si>
  <si>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</si>
  <si>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</si>
  <si>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</si>
  <si>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</si>
  <si>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</si>
  <si>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</si>
  <si>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</si>
  <si>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</si>
  <si>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</si>
  <si>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</si>
  <si>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</si>
  <si>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TORQ</t>
  </si>
  <si>
    <t>FIRST REGISTRATIONS of NEW* MC, TOP 10 BRANDS</t>
  </si>
  <si>
    <t>FIRST REGISTRATIONS MP, TOP 10 BRANDS</t>
  </si>
  <si>
    <t>SURRON</t>
  </si>
  <si>
    <t xml:space="preserve">Source: PZPM analysis based on Central Register of Vehicles, KPRM/Ministry of  Digital Affairs </t>
  </si>
  <si>
    <t>2024
Share %</t>
  </si>
  <si>
    <t>ON-OFF</t>
  </si>
  <si>
    <t>ON-OFF ttl</t>
  </si>
  <si>
    <t>OTHER</t>
  </si>
  <si>
    <t>ZNEN</t>
  </si>
  <si>
    <t>VIGOROUS</t>
  </si>
  <si>
    <t>NEW and USED PTW FIRST REGISTRATIONS IN POLAND in units, 2025</t>
  </si>
  <si>
    <t>TOTAL 2025</t>
  </si>
  <si>
    <t>2025 CHANGE % m/m</t>
  </si>
  <si>
    <t>NEW PTW FIRST REGISTRATIONS IN POLAND in units, 2025</t>
  </si>
  <si>
    <t>NEW MP FIRST REGISTRATIONS IN POLAND in units, 2025 vs 2024</t>
  </si>
  <si>
    <t>USED PTW FIRST REGISTRATIONS IN POLAND in units, 2025</t>
  </si>
  <si>
    <t>New MOTORCYCLES - makes ranking by DCC - 2025 YTD</t>
  </si>
  <si>
    <t>New MOTORCYCLES - makes ranking by segments - 2025 YTD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</si>
  <si>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</si>
  <si>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</si>
  <si>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</si>
  <si>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</si>
  <si>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</si>
  <si>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</si>
  <si>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</si>
  <si>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</si>
  <si>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</si>
  <si>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HARLEY-DAVIDSON</t>
  </si>
  <si>
    <t>QJMOTOR</t>
  </si>
  <si>
    <t>ZONTES</t>
  </si>
  <si>
    <t>STARK</t>
  </si>
  <si>
    <t>KYMCO</t>
  </si>
  <si>
    <t>REGISTRATIONS PZPM analysis based on Central Register of Vehicles, Ministry of Digital Affairs (CEP MC) - Total Market</t>
  </si>
  <si>
    <t>MKT SHARE</t>
  </si>
  <si>
    <t>JML MOTO</t>
  </si>
  <si>
    <t>R_MC 2026 rankings</t>
  </si>
  <si>
    <t>R_MP_2026 ranking</t>
  </si>
  <si>
    <t>R_MC&amp;MP structure 2026</t>
  </si>
  <si>
    <t>MC and MP SHARE in TOTAL FIRST REGISTRATIONS, YEAR 2026</t>
  </si>
  <si>
    <t>R_PTW 2026vs2025</t>
  </si>
  <si>
    <t>FIRST REGISTRATIONS OF PTW, 2026 VS 2025</t>
  </si>
  <si>
    <t>R_PTW NEW 2026vs2025</t>
  </si>
  <si>
    <t>FIRST REGISTRATIONS OF NEW* PTW, 2026 vs 2025</t>
  </si>
  <si>
    <t>R_MC NEW 2026vs2025</t>
  </si>
  <si>
    <t>FIRST REGISTRATIONS OF NEW* MC, 2026 vs 2025</t>
  </si>
  <si>
    <t>R_MP NEW 2026vs2025</t>
  </si>
  <si>
    <t>FIRST REGISTRATIONS OF NEW* MP, 2026 vs 2025</t>
  </si>
  <si>
    <t>R_PTW USED 2026vs2025</t>
  </si>
  <si>
    <t>FIRST REGISTRATIONS OF NEW USED PTW, 2026 VS 2025</t>
  </si>
  <si>
    <t>NEW and USED PTW FIRST REGISTRATIONS IN POLAND in units, 2026</t>
  </si>
  <si>
    <t>TOTAL 2026</t>
  </si>
  <si>
    <t>2026 CHANGE % m/m</t>
  </si>
  <si>
    <t>2026 vs 2025 CHANGE %  y/y</t>
  </si>
  <si>
    <t>NEW PTW FIRST REGISTRATIONS IN POLAND in units, 2026</t>
  </si>
  <si>
    <t>change 2026/2025</t>
  </si>
  <si>
    <t>NEW MC FIRST REGISTRATIONS IN POLAND in units, 2026 vs 2025</t>
  </si>
  <si>
    <t>New* MOTORCYCLE - Top 10 Makes - 2026 YTD</t>
  </si>
  <si>
    <t>New* MOPEDS - Top 10 Makes - 2026 YTD</t>
  </si>
  <si>
    <t>USED PTW FIRST REGISTRATIONS IN POLAND in units, 2026</t>
  </si>
  <si>
    <t>MC and MP SHARE in TOTAL FIRST REGISTRATIONS, in units, YEAR 2026</t>
  </si>
  <si>
    <t>YEAR 2026:</t>
  </si>
  <si>
    <t>NEW MC* 2026</t>
  </si>
  <si>
    <t>USED MC** 2026</t>
  </si>
  <si>
    <t>TOTAL MC 2026</t>
  </si>
  <si>
    <t>NEW MP* 2026</t>
  </si>
  <si>
    <t>USED MP** 2026</t>
  </si>
  <si>
    <t>TOTAL MP 2026</t>
  </si>
  <si>
    <t>pozostałe marki</t>
  </si>
  <si>
    <t>FOSTI</t>
  </si>
  <si>
    <t>ROYAL ENFIELD</t>
  </si>
  <si>
    <t>WUBEN</t>
  </si>
  <si>
    <t>APRIL</t>
  </si>
  <si>
    <t>JANUARY-APRIL</t>
  </si>
  <si>
    <t>January-April</t>
  </si>
  <si>
    <t>BENDA</t>
  </si>
  <si>
    <t>SUNRA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</si>
</sst>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165" fontId="0" fillId="0" borderId="20" xfId="61" applyNumberFormat="1" applyFont="1" applyBorder="1"/>
    <xf numFmtId="9" fontId="42" fillId="24" borderId="20" xfId="61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46" fillId="24" borderId="28" xfId="54" applyFont="1" applyFill="1" applyBorder="1" applyAlignment="1">
      <alignment horizontal="center" vertical="center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" fillId="0" borderId="0" xfId="56" applyAlignment="1">
      <alignment horizontal="center" vertical="center" wrapTex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2026vs2025'!$C$46:$N$46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  <c:pt idx="1">
                  <c:v>9040</c:v>
                </c:pt>
                <c:pt idx="2">
                  <c:v>21559</c:v>
                </c:pt>
                <c:pt idx="3">
                  <c:v>21079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JAN-APR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009217983339684"/>
          <c:y val="9.259220886862824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rankings'!$R$6,'R_MC 2026 rankings'!$R$11,'R_MC 2026 rankings'!$R$16,'R_MC 2026 rankings'!$R$21,'R_MC 2026 rankings'!$R$26,'R_MC 2026 rankings'!$R$31,'R_MC 2026 rankings'!$R$36,'R_MC 2026 rankings'!$R$41,'R_MC 2026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2026 rankings'!$T$10,'R_MC 2026 rankings'!$T$15,'R_MC 2026 rankings'!$T$20,'R_MC 2026 rankings'!$T$25,'R_MC 2026 rankings'!$T$30,'R_MC 2026 rankings'!$T$35,'R_MC 2026 rankings'!$T$40,'R_MC 2026 rankings'!$T$45,'R_MC 2026 rankings'!$T$46)</c:f>
              <c:numCache>
                <c:formatCode>#,##0</c:formatCode>
                <c:ptCount val="9"/>
                <c:pt idx="0">
                  <c:v>4041</c:v>
                </c:pt>
                <c:pt idx="1">
                  <c:v>1259</c:v>
                </c:pt>
                <c:pt idx="2">
                  <c:v>1001</c:v>
                </c:pt>
                <c:pt idx="3">
                  <c:v>4751</c:v>
                </c:pt>
                <c:pt idx="4">
                  <c:v>6031</c:v>
                </c:pt>
                <c:pt idx="5">
                  <c:v>1054</c:v>
                </c:pt>
                <c:pt idx="6">
                  <c:v>93</c:v>
                </c:pt>
                <c:pt idx="7">
                  <c:v>1539</c:v>
                </c:pt>
                <c:pt idx="8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2024-2026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2026vs2025'!$C$10:$N$10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2026vs2025'!$C$11:$N$11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2026vs2025'!$C$12:$N$12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I-IV 2025 - 2026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2026vs2025'!$G$17</c:f>
              <c:numCache>
                <c:formatCode>_-* #\ ##0\ _z_ł_-;\-* #\ ##0\ _z_ł_-;_-* "-"??\ _z_ł_-;_-@_-</c:formatCode>
                <c:ptCount val="1"/>
                <c:pt idx="0">
                  <c:v>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2026vs2025'!$O$12</c:f>
              <c:numCache>
                <c:formatCode>#,##0</c:formatCode>
                <c:ptCount val="1"/>
                <c:pt idx="0">
                  <c:v>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2026vs2025'!$C$46:$N$46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  <c:pt idx="1">
                  <c:v>5823</c:v>
                </c:pt>
                <c:pt idx="2">
                  <c:v>12226</c:v>
                </c:pt>
                <c:pt idx="3">
                  <c:v>11243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I-IV 2025 - 2026</a:t>
            </a:r>
          </a:p>
        </c:rich>
      </c:tx>
      <c:layout>
        <c:manualLayout>
          <c:xMode val="edge"/>
          <c:yMode val="edge"/>
          <c:x val="0.26316150136405364"/>
          <c:y val="4.3268407238568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36530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33884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I-IV 2026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0.90747845590839338</c:v>
                </c:pt>
                <c:pt idx="1">
                  <c:v>9.2521544091606664E-2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2026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2026'!$B$11</c:f>
              <c:strCache>
                <c:ptCount val="1"/>
                <c:pt idx="0">
                  <c:v>USED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2026'!$C$11:$N$11</c:f>
              <c:numCache>
                <c:formatCode>#,##0</c:formatCode>
                <c:ptCount val="12"/>
                <c:pt idx="0">
                  <c:v>4166</c:v>
                </c:pt>
                <c:pt idx="1">
                  <c:v>5329</c:v>
                </c:pt>
                <c:pt idx="2">
                  <c:v>11136</c:v>
                </c:pt>
                <c:pt idx="3">
                  <c:v>10118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2026'!$B$10</c:f>
              <c:strCache>
                <c:ptCount val="1"/>
                <c:pt idx="0">
                  <c:v>NEW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2026'!$C$10:$N$10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2026'!$B$8</c:f>
              <c:strCache>
                <c:ptCount val="1"/>
                <c:pt idx="0">
                  <c:v>TOTAL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2026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2026'!$B$26</c:f>
              <c:strCache>
                <c:ptCount val="1"/>
                <c:pt idx="0">
                  <c:v>USED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2026'!$C$26:$N$26</c:f>
              <c:numCache>
                <c:formatCode>#,##0</c:formatCode>
                <c:ptCount val="12"/>
                <c:pt idx="0">
                  <c:v>426</c:v>
                </c:pt>
                <c:pt idx="1">
                  <c:v>494</c:v>
                </c:pt>
                <c:pt idx="2">
                  <c:v>1090</c:v>
                </c:pt>
                <c:pt idx="3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2026'!$B$25</c:f>
              <c:strCache>
                <c:ptCount val="1"/>
                <c:pt idx="0">
                  <c:v>NEW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2026'!$C$25:$N$25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2026'!$B$23</c:f>
              <c:strCache>
                <c:ptCount val="1"/>
                <c:pt idx="0">
                  <c:v>TOTAL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I-IV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54440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58480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I-IV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0.86733926128590966</c:v>
                </c:pt>
                <c:pt idx="1">
                  <c:v>0.13266073871409029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2026vs2025'!$C$46:$N$46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  <c:pt idx="1">
                  <c:v>3217</c:v>
                </c:pt>
                <c:pt idx="2">
                  <c:v>9333</c:v>
                </c:pt>
                <c:pt idx="3">
                  <c:v>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I-IV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17910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24596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I-IV 2026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0.81204260855423649</c:v>
                </c:pt>
                <c:pt idx="1">
                  <c:v>0.18795739144576354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2026vs2025'!$C$12:$N$12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I-IV 2025 - 2026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2026vs2025'!$G$17</c:f>
              <c:numCache>
                <c:formatCode>_-* #\ ##0\ _z_ł_-;\-* #\ ##0\ _z_ł_-;_-* "-"??\ _z_ł_-;_-@_-</c:formatCode>
                <c:ptCount val="1"/>
                <c:pt idx="0">
                  <c:v>13772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2026vs2025'!$O$12</c:f>
              <c:numCache>
                <c:formatCode>#,##0</c:formatCode>
                <c:ptCount val="1"/>
                <c:pt idx="0">
                  <c:v>19973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JAN-APR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rankings'!$J$6,'R_MC 2026 rankings'!$J$11,'R_MC 2026 rankings'!$J$16,'R_MC 2026 rankings'!$J$21,'R_MC 2026 rankings'!$J$26,'R_MC 2026 rankings'!$J$31,'R_MC 2026 rankings'!$J$36,'R_MC 2026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2026 rankings'!$L$10,'R_MC 2026 rankings'!$L$15,'R_MC 2026 rankings'!$L$20,'R_MC 2026 rankings'!$L$25,'R_MC 2026 rankings'!$L$30,'R_MC 2026 rankings'!$L$35,'R_MC 2026 rankings'!$L$40,'R_MC 2026 rankings'!$L$41)</c:f>
              <c:numCache>
                <c:formatCode>#,##0</c:formatCode>
                <c:ptCount val="8"/>
                <c:pt idx="0">
                  <c:v>8982</c:v>
                </c:pt>
                <c:pt idx="1">
                  <c:v>199</c:v>
                </c:pt>
                <c:pt idx="2">
                  <c:v>2502</c:v>
                </c:pt>
                <c:pt idx="3">
                  <c:v>2776</c:v>
                </c:pt>
                <c:pt idx="4">
                  <c:v>2784</c:v>
                </c:pt>
                <c:pt idx="5">
                  <c:v>2414</c:v>
                </c:pt>
                <c:pt idx="6">
                  <c:v>316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0</xdr:rowOff>
    </xdr:from>
    <xdr:to>
      <xdr:col>10</xdr:col>
      <xdr:colOff>9525</xdr:colOff>
      <xdr:row>40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104775</xdr:colOff>
      <xdr:row>40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133350</xdr:rowOff>
    </xdr:from>
    <xdr:to>
      <xdr:col>9</xdr:col>
      <xdr:colOff>619125</xdr:colOff>
      <xdr:row>40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104775</xdr:colOff>
      <xdr:row>40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 codeName="Arkusz1">
    <pageSetUpPr fitToPage="1"/>
  </sheetPr>
  <dimension ref="B7:R30"/>
  <sheetViews>
    <sheetView showGridLines="0" tabSelected="1" zoomScale="90" zoomScaleNormal="9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10" t="s">
        <v>114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121</v>
      </c>
      <c r="C10" s="152" t="s">
        <v>122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123</v>
      </c>
      <c r="C12" s="153" t="s">
        <v>124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125</v>
      </c>
      <c r="C14" s="153" t="s">
        <v>126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117</v>
      </c>
      <c r="C16" s="154" t="s">
        <v>82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127</v>
      </c>
      <c r="C18" s="152" t="s">
        <v>128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118</v>
      </c>
      <c r="C20" s="150" t="s">
        <v>83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129</v>
      </c>
      <c r="C22" s="152" t="s">
        <v>130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119</v>
      </c>
      <c r="C24" s="152" t="s">
        <v>120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85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4.25">
      <c r="B30" s="209"/>
      <c r="C30" s="209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6vs2025'!A1" display="R_PTW 2026vs2025" xr:uid="{C5880B31-FEDA-404F-A7E2-15DECCAC537C}"/>
    <hyperlink ref="B12" location="'R_PTW NEW 2026vs2025'!A1" display="R_PTW NEW 2026vs2025" xr:uid="{B3262C3D-F75B-4496-9DEB-7EB013A317D5}"/>
    <hyperlink ref="B14" location="'R_MC NEW 2026vs2025'!A1" display="R_MC NEW 2026vs2025" xr:uid="{BED6983B-C683-473E-97ED-02D90053DE17}"/>
    <hyperlink ref="B16" location="'R_MC 2026 rankings'!A1" display="R_MC 2026 rankings" xr:uid="{4A59A9BE-F286-467E-BBE3-8A3389736CDC}"/>
    <hyperlink ref="B18" location="'R_MP NEW 2026vs2025'!A1" display="R_MP NEW 2026vs2025" xr:uid="{50B8AD66-EB28-4B94-91A8-1F57DC2CB986}"/>
    <hyperlink ref="B20" location="'R_MP_2026 ranking'!A1" display="R_MP_2026 ranking" xr:uid="{21B31F5A-EF41-4A47-8874-A83F1EE9D26E}"/>
    <hyperlink ref="B22" location="'R_PTW USED 2026vs2025'!A1" display="R_PTW USED 2026vs2025" xr:uid="{571D59F1-D10A-4987-8873-49E5B78AA0FD}"/>
    <hyperlink ref="B24" location="'R_MC&amp;MP structure 2026'!A1" display="R_MC&amp;MP structure 2026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0" zoomScaleNormal="80" workbookViewId="0">
      <selection activeCell="E11" sqref="E11"/>
    </sheetView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16" max="16" width="11.8554687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11" t="s">
        <v>131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  <c r="P2" s="13" t="s">
        <v>115</v>
      </c>
    </row>
    <row r="3" spans="2:18" ht="15.75" customHeight="1">
      <c r="B3" s="14" t="s">
        <v>3</v>
      </c>
      <c r="C3" s="185">
        <v>5969</v>
      </c>
      <c r="D3" s="185">
        <v>7901</v>
      </c>
      <c r="E3" s="185">
        <v>18732</v>
      </c>
      <c r="F3" s="185">
        <v>18120</v>
      </c>
      <c r="G3" s="185"/>
      <c r="H3" s="185"/>
      <c r="I3" s="185"/>
      <c r="J3" s="185"/>
      <c r="K3" s="185"/>
      <c r="L3" s="185"/>
      <c r="M3" s="185"/>
      <c r="N3" s="185"/>
      <c r="O3" s="192">
        <v>50722</v>
      </c>
      <c r="P3" s="207">
        <v>0.86733926128590966</v>
      </c>
    </row>
    <row r="4" spans="2:18" ht="15.75" customHeight="1">
      <c r="B4" s="14" t="s">
        <v>2</v>
      </c>
      <c r="C4" s="188">
        <v>833</v>
      </c>
      <c r="D4" s="188">
        <v>1139</v>
      </c>
      <c r="E4" s="185">
        <v>2827</v>
      </c>
      <c r="F4" s="188">
        <v>2959</v>
      </c>
      <c r="G4" s="188"/>
      <c r="H4" s="188"/>
      <c r="I4" s="188"/>
      <c r="J4" s="188"/>
      <c r="K4" s="188"/>
      <c r="L4" s="188"/>
      <c r="M4" s="188"/>
      <c r="N4" s="188"/>
      <c r="O4" s="192">
        <v>7758</v>
      </c>
      <c r="P4" s="207">
        <v>0.13266073871409029</v>
      </c>
    </row>
    <row r="5" spans="2:18">
      <c r="B5" s="18" t="s">
        <v>132</v>
      </c>
      <c r="C5" s="190">
        <v>6802</v>
      </c>
      <c r="D5" s="190">
        <v>9040</v>
      </c>
      <c r="E5" s="190">
        <v>21559</v>
      </c>
      <c r="F5" s="190">
        <v>21079</v>
      </c>
      <c r="G5" s="190"/>
      <c r="H5" s="190"/>
      <c r="I5" s="190"/>
      <c r="J5" s="190"/>
      <c r="K5" s="190"/>
      <c r="L5" s="190"/>
      <c r="M5" s="190"/>
      <c r="N5" s="190"/>
      <c r="O5" s="193">
        <v>58480</v>
      </c>
      <c r="P5" s="208">
        <v>1</v>
      </c>
    </row>
    <row r="6" spans="2:18" ht="15.75" customHeight="1">
      <c r="B6" s="20" t="s">
        <v>133</v>
      </c>
      <c r="C6" s="194">
        <v>-3.1192137872097958E-2</v>
      </c>
      <c r="D6" s="194">
        <v>0.32902087621287857</v>
      </c>
      <c r="E6" s="194">
        <v>1.3848451327433628</v>
      </c>
      <c r="F6" s="194">
        <v>-2.2264483510366917E-2</v>
      </c>
      <c r="G6" s="194"/>
      <c r="H6" s="194"/>
      <c r="I6" s="194"/>
      <c r="J6" s="194"/>
      <c r="K6" s="194"/>
      <c r="L6" s="194"/>
      <c r="M6" s="194"/>
      <c r="N6" s="194"/>
      <c r="O6" s="194">
        <v>0</v>
      </c>
    </row>
    <row r="7" spans="2:18" ht="15.75" customHeight="1">
      <c r="B7" s="22" t="s">
        <v>134</v>
      </c>
      <c r="C7" s="23">
        <v>-0.11650863748538776</v>
      </c>
      <c r="D7" s="23">
        <v>-6.2143375868866091E-2</v>
      </c>
      <c r="E7" s="23">
        <v>0.25088482738613282</v>
      </c>
      <c r="F7" s="23">
        <v>6.1005687824029708E-2</v>
      </c>
      <c r="G7" s="23"/>
      <c r="H7" s="23"/>
      <c r="I7" s="23"/>
      <c r="J7" s="23"/>
      <c r="K7" s="23"/>
      <c r="L7" s="23"/>
      <c r="M7" s="23"/>
      <c r="N7" s="23"/>
      <c r="O7" s="24">
        <v>7.4210139603232861E-2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3" t="s">
        <v>5</v>
      </c>
      <c r="C9" s="214" t="s">
        <v>153</v>
      </c>
      <c r="D9" s="214"/>
      <c r="E9" s="215" t="s">
        <v>30</v>
      </c>
      <c r="F9" s="216" t="s">
        <v>154</v>
      </c>
      <c r="G9" s="216"/>
      <c r="H9" s="215" t="s">
        <v>30</v>
      </c>
      <c r="O9" s="3"/>
    </row>
    <row r="10" spans="2:18" ht="26.25" customHeight="1">
      <c r="B10" s="213"/>
      <c r="C10" s="27">
        <v>2026</v>
      </c>
      <c r="D10" s="27">
        <v>2025</v>
      </c>
      <c r="E10" s="215"/>
      <c r="F10" s="27">
        <v>2026</v>
      </c>
      <c r="G10" s="27">
        <v>2025</v>
      </c>
      <c r="H10" s="215"/>
      <c r="I10" s="4"/>
      <c r="O10" s="3"/>
    </row>
    <row r="11" spans="2:18" ht="18.75" customHeight="1">
      <c r="B11" s="28" t="s">
        <v>22</v>
      </c>
      <c r="C11" s="195">
        <v>18120</v>
      </c>
      <c r="D11" s="195">
        <v>16827</v>
      </c>
      <c r="E11" s="196">
        <v>7.6840791584952717E-2</v>
      </c>
      <c r="F11" s="195">
        <v>50722</v>
      </c>
      <c r="G11" s="197">
        <v>46434</v>
      </c>
      <c r="H11" s="196">
        <v>9.23461256837661E-2</v>
      </c>
      <c r="I11" s="4"/>
      <c r="O11" s="3"/>
    </row>
    <row r="12" spans="2:18" ht="18.75" customHeight="1">
      <c r="B12" s="29" t="s">
        <v>23</v>
      </c>
      <c r="C12" s="198">
        <v>2959</v>
      </c>
      <c r="D12" s="198">
        <v>3040</v>
      </c>
      <c r="E12" s="199">
        <v>-2.6644736842105221E-2</v>
      </c>
      <c r="F12" s="198">
        <v>7758</v>
      </c>
      <c r="G12" s="200">
        <v>8006</v>
      </c>
      <c r="H12" s="199">
        <v>-3.0976767424431673E-2</v>
      </c>
      <c r="O12" s="3"/>
      <c r="R12" s="9"/>
    </row>
    <row r="13" spans="2:18" ht="19.5" customHeight="1">
      <c r="B13" s="30" t="s">
        <v>4</v>
      </c>
      <c r="C13" s="201">
        <v>21079</v>
      </c>
      <c r="D13" s="201">
        <v>19867</v>
      </c>
      <c r="E13" s="202">
        <v>6.1005687824029708E-2</v>
      </c>
      <c r="F13" s="201">
        <v>58480</v>
      </c>
      <c r="G13" s="201">
        <v>54440</v>
      </c>
      <c r="H13" s="202">
        <v>7.4210139603232861E-2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92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6459</v>
      </c>
      <c r="D44" s="185">
        <v>8331</v>
      </c>
      <c r="E44" s="185">
        <v>14817</v>
      </c>
      <c r="F44" s="185">
        <v>16827</v>
      </c>
      <c r="G44" s="185">
        <v>15156</v>
      </c>
      <c r="H44" s="185">
        <v>14694</v>
      </c>
      <c r="I44" s="185">
        <v>15638</v>
      </c>
      <c r="J44" s="185">
        <v>11252</v>
      </c>
      <c r="K44" s="185">
        <v>9860</v>
      </c>
      <c r="L44" s="185">
        <v>7712</v>
      </c>
      <c r="M44" s="185">
        <v>5654</v>
      </c>
      <c r="N44" s="185">
        <v>6010</v>
      </c>
      <c r="O44" s="192">
        <v>132410</v>
      </c>
    </row>
    <row r="45" spans="2:15">
      <c r="B45" s="14" t="s">
        <v>2</v>
      </c>
      <c r="C45" s="188">
        <v>1240</v>
      </c>
      <c r="D45" s="188">
        <v>1308</v>
      </c>
      <c r="E45" s="185">
        <v>2418</v>
      </c>
      <c r="F45" s="188">
        <v>3040</v>
      </c>
      <c r="G45" s="188">
        <v>3018</v>
      </c>
      <c r="H45" s="188">
        <v>3066</v>
      </c>
      <c r="I45" s="188">
        <v>3283</v>
      </c>
      <c r="J45" s="188">
        <v>2669</v>
      </c>
      <c r="K45" s="188">
        <v>2363</v>
      </c>
      <c r="L45" s="188">
        <v>1724</v>
      </c>
      <c r="M45" s="188">
        <v>1190</v>
      </c>
      <c r="N45" s="188">
        <v>1011</v>
      </c>
      <c r="O45" s="192">
        <v>26330</v>
      </c>
    </row>
    <row r="46" spans="2:15">
      <c r="B46" s="18" t="s">
        <v>93</v>
      </c>
      <c r="C46" s="190">
        <v>7699</v>
      </c>
      <c r="D46" s="190">
        <v>9639</v>
      </c>
      <c r="E46" s="190">
        <v>17235</v>
      </c>
      <c r="F46" s="190">
        <v>19867</v>
      </c>
      <c r="G46" s="190">
        <v>18174</v>
      </c>
      <c r="H46" s="190">
        <v>17760</v>
      </c>
      <c r="I46" s="190">
        <v>18921</v>
      </c>
      <c r="J46" s="190">
        <v>13921</v>
      </c>
      <c r="K46" s="190">
        <v>12223</v>
      </c>
      <c r="L46" s="190">
        <v>9436</v>
      </c>
      <c r="M46" s="190">
        <v>6844</v>
      </c>
      <c r="N46" s="190">
        <v>7021</v>
      </c>
      <c r="O46" s="193">
        <v>158740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>
      <selection activeCell="C11" sqref="C11:H13"/>
    </sheetView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16" max="16" width="11.57031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11" t="s">
        <v>135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  <c r="P2" s="13" t="s">
        <v>115</v>
      </c>
    </row>
    <row r="3" spans="2:35" ht="15.75" customHeight="1">
      <c r="B3" s="36" t="s">
        <v>3</v>
      </c>
      <c r="C3" s="185">
        <v>1803</v>
      </c>
      <c r="D3" s="185">
        <v>2572</v>
      </c>
      <c r="E3" s="185">
        <v>7596</v>
      </c>
      <c r="F3" s="185">
        <v>8002</v>
      </c>
      <c r="G3" s="185"/>
      <c r="H3" s="185"/>
      <c r="I3" s="185"/>
      <c r="J3" s="185"/>
      <c r="K3" s="185"/>
      <c r="L3" s="185"/>
      <c r="M3" s="185"/>
      <c r="N3" s="185"/>
      <c r="O3" s="192">
        <v>19973</v>
      </c>
      <c r="P3" s="207">
        <v>0.81204260855423649</v>
      </c>
    </row>
    <row r="4" spans="2:35" ht="15.75" customHeight="1">
      <c r="B4" s="36" t="s">
        <v>2</v>
      </c>
      <c r="C4" s="188">
        <v>407</v>
      </c>
      <c r="D4" s="188">
        <v>645</v>
      </c>
      <c r="E4" s="185">
        <v>1737</v>
      </c>
      <c r="F4" s="188">
        <v>1834</v>
      </c>
      <c r="G4" s="188"/>
      <c r="H4" s="188"/>
      <c r="I4" s="188"/>
      <c r="J4" s="188"/>
      <c r="K4" s="188"/>
      <c r="L4" s="188"/>
      <c r="M4" s="188"/>
      <c r="N4" s="188"/>
      <c r="O4" s="192">
        <v>4623</v>
      </c>
      <c r="P4" s="207">
        <v>0.18795739144576354</v>
      </c>
    </row>
    <row r="5" spans="2:35">
      <c r="B5" s="37" t="s">
        <v>132</v>
      </c>
      <c r="C5" s="190">
        <v>2210</v>
      </c>
      <c r="D5" s="190">
        <v>3217</v>
      </c>
      <c r="E5" s="190">
        <v>9333</v>
      </c>
      <c r="F5" s="190">
        <v>9836</v>
      </c>
      <c r="G5" s="190"/>
      <c r="H5" s="190"/>
      <c r="I5" s="190"/>
      <c r="J5" s="190"/>
      <c r="K5" s="190"/>
      <c r="L5" s="190"/>
      <c r="M5" s="190"/>
      <c r="N5" s="190"/>
      <c r="O5" s="193">
        <v>24596</v>
      </c>
      <c r="P5" s="208">
        <v>1</v>
      </c>
    </row>
    <row r="6" spans="2:35" ht="15.75" customHeight="1">
      <c r="B6" s="38" t="s">
        <v>133</v>
      </c>
      <c r="C6" s="194">
        <v>-1.9085663559698207E-2</v>
      </c>
      <c r="D6" s="194">
        <v>0.455656108597285</v>
      </c>
      <c r="E6" s="194">
        <v>1.9011501398818775</v>
      </c>
      <c r="F6" s="194">
        <v>5.389478195649855E-2</v>
      </c>
      <c r="G6" s="194"/>
      <c r="H6" s="194"/>
      <c r="I6" s="194"/>
      <c r="J6" s="194"/>
      <c r="K6" s="194"/>
      <c r="L6" s="194"/>
      <c r="M6" s="194"/>
      <c r="N6" s="194"/>
      <c r="O6" s="21"/>
    </row>
    <row r="7" spans="2:35" ht="15.75" customHeight="1">
      <c r="B7" s="39" t="s">
        <v>134</v>
      </c>
      <c r="C7" s="23">
        <v>0.22573488630061012</v>
      </c>
      <c r="D7" s="23">
        <v>0.15222063037249289</v>
      </c>
      <c r="E7" s="23">
        <v>0.52176748736344369</v>
      </c>
      <c r="F7" s="23">
        <v>0.36953494848231694</v>
      </c>
      <c r="G7" s="23"/>
      <c r="H7" s="23"/>
      <c r="I7" s="23"/>
      <c r="J7" s="23"/>
      <c r="K7" s="23"/>
      <c r="L7" s="23"/>
      <c r="M7" s="23"/>
      <c r="N7" s="23"/>
      <c r="O7" s="24">
        <v>0.3733109994416528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3" t="s">
        <v>5</v>
      </c>
      <c r="C9" s="217" t="str">
        <f>'R_PTW 2026vs2025'!C9:D9</f>
        <v>APRIL</v>
      </c>
      <c r="D9" s="217"/>
      <c r="E9" s="218" t="s">
        <v>30</v>
      </c>
      <c r="F9" s="219" t="str">
        <f>'R_PTW 2026vs2025'!F9:G9</f>
        <v>JANUARY-APRIL</v>
      </c>
      <c r="G9" s="217"/>
      <c r="H9" s="218" t="s">
        <v>30</v>
      </c>
      <c r="O9" s="3"/>
    </row>
    <row r="10" spans="2:35" ht="26.25" customHeight="1">
      <c r="B10" s="213"/>
      <c r="C10" s="27">
        <f>'R_PTW 2026vs2025'!C10</f>
        <v>2026</v>
      </c>
      <c r="D10" s="27">
        <f>'R_PTW 2026vs2025'!D10</f>
        <v>2025</v>
      </c>
      <c r="E10" s="218"/>
      <c r="F10" s="27">
        <f>'R_PTW 2026vs2025'!F10</f>
        <v>2026</v>
      </c>
      <c r="G10" s="27">
        <f>'R_PTW 2026vs2025'!G10</f>
        <v>2025</v>
      </c>
      <c r="H10" s="218"/>
      <c r="I10" s="4"/>
      <c r="O10" s="3"/>
    </row>
    <row r="11" spans="2:35" ht="19.5" customHeight="1">
      <c r="B11" s="15" t="s">
        <v>22</v>
      </c>
      <c r="C11" s="195">
        <v>8002</v>
      </c>
      <c r="D11" s="195">
        <v>5457</v>
      </c>
      <c r="E11" s="196">
        <v>0.46637346527395995</v>
      </c>
      <c r="F11" s="195">
        <v>19973</v>
      </c>
      <c r="G11" s="197">
        <v>13772</v>
      </c>
      <c r="H11" s="196">
        <v>0.45026139994191117</v>
      </c>
      <c r="I11" s="4"/>
      <c r="O11" s="3"/>
      <c r="AI11" s="8"/>
    </row>
    <row r="12" spans="2:35" ht="19.5" customHeight="1">
      <c r="B12" s="17" t="s">
        <v>23</v>
      </c>
      <c r="C12" s="198">
        <v>1834</v>
      </c>
      <c r="D12" s="198">
        <v>1725</v>
      </c>
      <c r="E12" s="199">
        <v>6.3188405797101499E-2</v>
      </c>
      <c r="F12" s="198">
        <v>4623</v>
      </c>
      <c r="G12" s="200">
        <v>4138</v>
      </c>
      <c r="H12" s="199">
        <v>0.11720637989366844</v>
      </c>
      <c r="O12" s="3"/>
      <c r="R12" s="9"/>
      <c r="AI12" s="8"/>
    </row>
    <row r="13" spans="2:35" ht="19.5" customHeight="1">
      <c r="B13" s="42" t="s">
        <v>4</v>
      </c>
      <c r="C13" s="201">
        <v>9836</v>
      </c>
      <c r="D13" s="201">
        <v>7182</v>
      </c>
      <c r="E13" s="202">
        <v>0.36953494848231694</v>
      </c>
      <c r="F13" s="201">
        <v>24596</v>
      </c>
      <c r="G13" s="201">
        <v>17910</v>
      </c>
      <c r="H13" s="202">
        <v>0.3733109994416528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95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1250</v>
      </c>
      <c r="D44" s="184">
        <v>2206</v>
      </c>
      <c r="E44" s="184">
        <v>4859</v>
      </c>
      <c r="F44" s="184">
        <v>5457</v>
      </c>
      <c r="G44" s="184">
        <v>5311</v>
      </c>
      <c r="H44" s="184">
        <v>5002</v>
      </c>
      <c r="I44" s="184">
        <v>5333</v>
      </c>
      <c r="J44" s="184">
        <v>3807</v>
      </c>
      <c r="K44" s="185">
        <v>2983</v>
      </c>
      <c r="L44" s="184">
        <v>2051</v>
      </c>
      <c r="M44" s="184">
        <v>1420</v>
      </c>
      <c r="N44" s="184">
        <v>1687</v>
      </c>
      <c r="O44" s="186">
        <v>41366</v>
      </c>
    </row>
    <row r="45" spans="2:15">
      <c r="B45" s="36" t="s">
        <v>2</v>
      </c>
      <c r="C45" s="187">
        <v>553</v>
      </c>
      <c r="D45" s="187">
        <v>586</v>
      </c>
      <c r="E45" s="187">
        <v>1274</v>
      </c>
      <c r="F45" s="187">
        <v>1725</v>
      </c>
      <c r="G45" s="187">
        <v>1783</v>
      </c>
      <c r="H45" s="187">
        <v>1862</v>
      </c>
      <c r="I45" s="187">
        <v>1931</v>
      </c>
      <c r="J45" s="187">
        <v>1545</v>
      </c>
      <c r="K45" s="188">
        <v>1322</v>
      </c>
      <c r="L45" s="187">
        <v>1033</v>
      </c>
      <c r="M45" s="187">
        <v>687</v>
      </c>
      <c r="N45" s="187">
        <v>566</v>
      </c>
      <c r="O45" s="186">
        <v>14867</v>
      </c>
    </row>
    <row r="46" spans="2:15">
      <c r="B46" s="37" t="s">
        <v>93</v>
      </c>
      <c r="C46" s="189">
        <v>1803</v>
      </c>
      <c r="D46" s="189">
        <v>2792</v>
      </c>
      <c r="E46" s="189">
        <v>6133</v>
      </c>
      <c r="F46" s="189">
        <v>7182</v>
      </c>
      <c r="G46" s="189">
        <v>7094</v>
      </c>
      <c r="H46" s="189">
        <v>6864</v>
      </c>
      <c r="I46" s="189">
        <v>7264</v>
      </c>
      <c r="J46" s="189">
        <v>5352</v>
      </c>
      <c r="K46" s="190">
        <v>4305</v>
      </c>
      <c r="L46" s="189">
        <v>3084</v>
      </c>
      <c r="M46" s="189">
        <v>2107</v>
      </c>
      <c r="N46" s="189">
        <v>2253</v>
      </c>
      <c r="O46" s="191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4"/>
  <sheetViews>
    <sheetView showGridLines="0" zoomScale="80" zoomScaleNormal="80" workbookViewId="0">
      <selection activeCell="G8" sqref="G8"/>
    </sheetView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20" t="s">
        <v>137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v>23910</v>
      </c>
      <c r="P8" s="4"/>
      <c r="S8" s="9"/>
    </row>
    <row r="9" spans="2:19">
      <c r="B9" s="52">
        <v>2023</v>
      </c>
      <c r="C9" s="179">
        <v>1126</v>
      </c>
      <c r="D9" s="179">
        <v>1524</v>
      </c>
      <c r="E9" s="179">
        <v>3134</v>
      </c>
      <c r="F9" s="179">
        <v>3577</v>
      </c>
      <c r="G9" s="179">
        <v>3620</v>
      </c>
      <c r="H9" s="179">
        <v>3442</v>
      </c>
      <c r="I9" s="179">
        <v>2949</v>
      </c>
      <c r="J9" s="179">
        <v>2567</v>
      </c>
      <c r="K9" s="179">
        <v>2080</v>
      </c>
      <c r="L9" s="179">
        <v>1658</v>
      </c>
      <c r="M9" s="179">
        <v>1126</v>
      </c>
      <c r="N9" s="179">
        <v>953</v>
      </c>
      <c r="O9" s="177">
        <v>27756</v>
      </c>
      <c r="P9" s="4"/>
      <c r="S9" s="9"/>
    </row>
    <row r="10" spans="2:19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v>39809</v>
      </c>
      <c r="P10" s="4"/>
      <c r="S10" s="9"/>
    </row>
    <row r="11" spans="2:19">
      <c r="B11" s="52">
        <v>2025</v>
      </c>
      <c r="C11" s="179">
        <v>1250</v>
      </c>
      <c r="D11" s="179">
        <v>2206</v>
      </c>
      <c r="E11" s="179">
        <v>4859</v>
      </c>
      <c r="F11" s="179">
        <v>5457</v>
      </c>
      <c r="G11" s="179">
        <v>5311</v>
      </c>
      <c r="H11" s="179">
        <v>5002</v>
      </c>
      <c r="I11" s="179">
        <v>5333</v>
      </c>
      <c r="J11" s="179">
        <v>3807</v>
      </c>
      <c r="K11" s="179">
        <v>2983</v>
      </c>
      <c r="L11" s="179">
        <v>2051</v>
      </c>
      <c r="M11" s="179">
        <v>1420</v>
      </c>
      <c r="N11" s="179">
        <v>1687</v>
      </c>
      <c r="O11" s="177">
        <v>41366</v>
      </c>
      <c r="P11" s="4"/>
      <c r="S11" s="9"/>
    </row>
    <row r="12" spans="2:19">
      <c r="B12" s="56">
        <v>2026</v>
      </c>
      <c r="C12" s="182">
        <v>1803</v>
      </c>
      <c r="D12" s="182">
        <v>2572</v>
      </c>
      <c r="E12" s="182">
        <v>7596</v>
      </c>
      <c r="F12" s="182">
        <v>8002</v>
      </c>
      <c r="G12" s="182"/>
      <c r="H12" s="182"/>
      <c r="I12" s="182"/>
      <c r="J12" s="182"/>
      <c r="K12" s="182"/>
      <c r="L12" s="182"/>
      <c r="M12" s="182"/>
      <c r="N12" s="182"/>
      <c r="O12" s="183">
        <v>19973</v>
      </c>
      <c r="P12" s="4"/>
      <c r="S12" s="9"/>
    </row>
    <row r="13" spans="2:19">
      <c r="B13" s="55" t="s">
        <v>136</v>
      </c>
      <c r="C13" s="57">
        <v>0.4423999999999999</v>
      </c>
      <c r="D13" s="57">
        <v>0.16591115140525847</v>
      </c>
      <c r="E13" s="57">
        <v>0.56328462646635113</v>
      </c>
      <c r="F13" s="57">
        <v>0.46637346527395995</v>
      </c>
      <c r="G13" s="57"/>
      <c r="H13" s="57"/>
      <c r="I13" s="57"/>
      <c r="J13" s="57"/>
      <c r="K13" s="57"/>
      <c r="L13" s="57"/>
      <c r="M13" s="57"/>
      <c r="N13" s="57"/>
      <c r="O13" s="57">
        <v>0.45026139994191117</v>
      </c>
    </row>
    <row r="14" spans="2:19">
      <c r="C14" s="58"/>
      <c r="D14" s="58"/>
      <c r="E14" s="58"/>
      <c r="F14" s="58"/>
      <c r="G14" s="58"/>
      <c r="H14" s="58"/>
      <c r="I14" s="58"/>
      <c r="J14" s="59"/>
      <c r="K14" s="59"/>
      <c r="L14" s="59"/>
      <c r="M14" s="59"/>
      <c r="N14" s="59"/>
      <c r="O14" s="58"/>
    </row>
    <row r="15" spans="2:19" ht="24" customHeight="1">
      <c r="B15" s="222" t="s">
        <v>5</v>
      </c>
      <c r="C15" s="223" t="str">
        <f>'R_PTW NEW 2026vs2025'!C9:D9</f>
        <v>APRIL</v>
      </c>
      <c r="D15" s="223"/>
      <c r="E15" s="224" t="s">
        <v>30</v>
      </c>
      <c r="F15" s="225" t="str">
        <f>'R_PTW 2026vs2025'!F9:G9</f>
        <v>JANUARY-APRIL</v>
      </c>
      <c r="G15" s="223"/>
      <c r="H15" s="224" t="s">
        <v>30</v>
      </c>
      <c r="I15" s="58"/>
      <c r="J15" s="59"/>
      <c r="K15" s="59"/>
      <c r="L15" s="59"/>
      <c r="M15" s="59"/>
      <c r="N15" s="59"/>
      <c r="O15" s="58"/>
    </row>
    <row r="16" spans="2:19" ht="21" customHeight="1">
      <c r="B16" s="222"/>
      <c r="C16" s="60">
        <f>'R_PTW NEW 2026vs2025'!C10</f>
        <v>2026</v>
      </c>
      <c r="D16" s="60">
        <f>'R_PTW NEW 2026vs2025'!D10</f>
        <v>2025</v>
      </c>
      <c r="E16" s="224"/>
      <c r="F16" s="60">
        <f>'R_PTW NEW 2026vs2025'!F10</f>
        <v>2026</v>
      </c>
      <c r="G16" s="60">
        <f>'R_PTW NEW 2026vs2025'!G10</f>
        <v>2025</v>
      </c>
      <c r="H16" s="224"/>
      <c r="I16" s="58"/>
      <c r="J16" s="59"/>
      <c r="K16" s="59"/>
      <c r="L16" s="59"/>
      <c r="M16" s="59"/>
      <c r="N16" s="59"/>
      <c r="O16" s="58"/>
    </row>
    <row r="17" spans="2:15" ht="19.5" customHeight="1">
      <c r="B17" s="61" t="s">
        <v>34</v>
      </c>
      <c r="C17" s="62">
        <v>8002</v>
      </c>
      <c r="D17" s="62">
        <v>5457</v>
      </c>
      <c r="E17" s="63">
        <v>0.46637346527395995</v>
      </c>
      <c r="F17" s="62">
        <v>19973</v>
      </c>
      <c r="G17" s="61">
        <v>13772</v>
      </c>
      <c r="H17" s="63">
        <v>0.45026139994191117</v>
      </c>
      <c r="I17" s="58"/>
      <c r="J17" s="59"/>
      <c r="K17" s="59"/>
      <c r="L17" s="59"/>
      <c r="M17" s="59"/>
      <c r="N17" s="59"/>
      <c r="O17" s="58"/>
    </row>
    <row r="18" spans="2:15">
      <c r="B18" s="64"/>
      <c r="C18" s="65"/>
      <c r="D18" s="64"/>
      <c r="E18" s="66"/>
      <c r="F18" s="58"/>
      <c r="G18" s="58"/>
      <c r="H18" s="58"/>
      <c r="I18" s="58"/>
      <c r="J18" s="59"/>
      <c r="K18" s="59"/>
      <c r="L18" s="59"/>
      <c r="M18" s="59"/>
      <c r="N18" s="59"/>
      <c r="O18" s="58"/>
    </row>
    <row r="43" spans="2:15">
      <c r="B43" s="2" t="s">
        <v>65</v>
      </c>
    </row>
    <row r="44" spans="2:15">
      <c r="B44" s="2"/>
    </row>
    <row r="47" spans="2:15" hidden="1"/>
    <row r="48" spans="2:15" hidden="1">
      <c r="B48" t="s">
        <v>31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8">
        <v>0.53667953667953672</v>
      </c>
      <c r="D49" s="8">
        <v>0.57240204429301533</v>
      </c>
      <c r="E49" s="8">
        <v>0.50808080808080813</v>
      </c>
      <c r="F49" s="8">
        <v>0.38286066584463624</v>
      </c>
      <c r="G49" s="8">
        <v>0.53184281842818426</v>
      </c>
      <c r="H49" s="8">
        <v>0.39175257731958762</v>
      </c>
      <c r="I49" s="8">
        <v>0.33357771260997066</v>
      </c>
      <c r="J49" s="8">
        <v>0.40526315789473683</v>
      </c>
      <c r="K49" s="8">
        <v>0.44</v>
      </c>
      <c r="L49" s="8">
        <v>0.61350844277673544</v>
      </c>
      <c r="M49" s="8">
        <v>0.81818181818181823</v>
      </c>
      <c r="N49" s="8">
        <v>1.1981981981981982</v>
      </c>
      <c r="O49" s="8">
        <v>0.48017950635751683</v>
      </c>
    </row>
    <row r="50" spans="2:16" hidden="1">
      <c r="B50" t="s">
        <v>32</v>
      </c>
      <c r="C50" s="67">
        <v>316</v>
      </c>
      <c r="D50" s="68">
        <v>531</v>
      </c>
      <c r="E50" s="68">
        <v>826</v>
      </c>
      <c r="F50" s="68">
        <v>728</v>
      </c>
      <c r="G50" s="68">
        <v>677</v>
      </c>
      <c r="H50" s="68">
        <v>632</v>
      </c>
      <c r="I50" s="68">
        <v>583</v>
      </c>
      <c r="J50" s="68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8">
        <v>2.1351351351351351</v>
      </c>
      <c r="D51" s="8">
        <v>2.0661478599221792</v>
      </c>
      <c r="E51" s="8">
        <v>0.7428057553956835</v>
      </c>
      <c r="F51" s="8">
        <v>0.4925575101488498</v>
      </c>
      <c r="G51" s="8">
        <v>0.55628594905505346</v>
      </c>
      <c r="H51" s="8">
        <v>0.51930977814297452</v>
      </c>
      <c r="I51" s="8">
        <v>0.52333931777378817</v>
      </c>
      <c r="J51" s="8">
        <v>0.48088779284833538</v>
      </c>
      <c r="K51" s="8">
        <v>0.73897058823529416</v>
      </c>
      <c r="L51" s="8">
        <v>0.66129032258064513</v>
      </c>
      <c r="M51" s="8">
        <v>0.8035714285714286</v>
      </c>
      <c r="N51" s="8">
        <v>1.0711111111111111</v>
      </c>
      <c r="O51" s="8">
        <v>0.6606220589923103</v>
      </c>
      <c r="P51" s="4" t="e">
        <v>#DIV/0!</v>
      </c>
    </row>
    <row r="52" spans="2:16" hidden="1">
      <c r="B52" t="s">
        <v>32</v>
      </c>
      <c r="C52" s="67">
        <v>171</v>
      </c>
      <c r="D52" s="68">
        <v>277</v>
      </c>
      <c r="E52" s="68">
        <v>688</v>
      </c>
      <c r="F52" s="68">
        <v>849</v>
      </c>
      <c r="G52" s="68"/>
      <c r="H52" s="68"/>
      <c r="I52" s="68"/>
      <c r="J52" s="68"/>
      <c r="O52">
        <v>1985</v>
      </c>
    </row>
    <row r="53" spans="2:16" hidden="1">
      <c r="C53" s="8">
        <v>0.70954356846473032</v>
      </c>
      <c r="D53" s="8">
        <v>0.9264214046822743</v>
      </c>
      <c r="E53" s="8">
        <v>0.71443406022845279</v>
      </c>
      <c r="F53" s="8">
        <v>0.57326130992572588</v>
      </c>
      <c r="G53" s="8">
        <v>0</v>
      </c>
      <c r="H53" s="8">
        <v>0</v>
      </c>
      <c r="I53" s="8" t="e">
        <v>#DIV/0!</v>
      </c>
      <c r="J53" s="8" t="e">
        <v>#DIV/0!</v>
      </c>
      <c r="K53" s="8" t="e">
        <v>#DIV/0!</v>
      </c>
      <c r="L53" s="8" t="e">
        <v>#DIV/0!</v>
      </c>
      <c r="M53" s="8" t="e">
        <v>#DIV/0!</v>
      </c>
      <c r="N53" s="8" t="e">
        <v>#DIV/0!</v>
      </c>
      <c r="O53" s="8">
        <v>0.35541629364368843</v>
      </c>
      <c r="P53" s="8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pageSetUpPr fitToPage="1"/>
  </sheetPr>
  <dimension ref="B2:X143"/>
  <sheetViews>
    <sheetView showGridLines="0" zoomScale="80" zoomScaleNormal="80" workbookViewId="0"/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30.42578125" style="7" customWidth="1"/>
    <col min="11" max="11" width="19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2.42578125" style="7" customWidth="1"/>
    <col min="19" max="19" width="18.42578125" style="7" customWidth="1"/>
    <col min="20" max="21" width="8.85546875" style="7" customWidth="1"/>
    <col min="22" max="22" width="10" style="7" customWidth="1"/>
    <col min="23" max="24" width="8.85546875" style="7" customWidth="1"/>
    <col min="25" max="16384" width="9.140625" style="7"/>
  </cols>
  <sheetData>
    <row r="2" spans="2:24" ht="14.25">
      <c r="B2" s="234" t="s">
        <v>138</v>
      </c>
      <c r="C2" s="234"/>
      <c r="D2" s="234"/>
      <c r="E2" s="234"/>
      <c r="F2" s="234"/>
      <c r="G2" s="234"/>
      <c r="H2" s="234"/>
      <c r="I2" s="69"/>
      <c r="J2" s="235" t="s">
        <v>98</v>
      </c>
      <c r="K2" s="235"/>
      <c r="L2" s="235"/>
      <c r="M2" s="235"/>
      <c r="N2" s="235"/>
      <c r="O2" s="235"/>
      <c r="P2" s="235"/>
      <c r="R2" s="235" t="s">
        <v>99</v>
      </c>
      <c r="S2" s="235"/>
      <c r="T2" s="235"/>
      <c r="U2" s="235"/>
      <c r="V2" s="235"/>
      <c r="W2" s="235"/>
      <c r="X2" s="235"/>
    </row>
    <row r="3" spans="2:24" ht="15" customHeight="1">
      <c r="B3" s="236" t="s">
        <v>49</v>
      </c>
      <c r="C3" s="228" t="s">
        <v>50</v>
      </c>
      <c r="D3" s="228" t="s">
        <v>155</v>
      </c>
      <c r="E3" s="228"/>
      <c r="F3" s="228"/>
      <c r="G3" s="228"/>
      <c r="H3" s="228"/>
      <c r="I3" s="69"/>
      <c r="J3" s="236" t="s">
        <v>51</v>
      </c>
      <c r="K3" s="228" t="s">
        <v>50</v>
      </c>
      <c r="L3" s="228" t="str">
        <f>D3</f>
        <v>January-April</v>
      </c>
      <c r="M3" s="228"/>
      <c r="N3" s="228"/>
      <c r="O3" s="228"/>
      <c r="P3" s="228"/>
      <c r="R3" s="236" t="s">
        <v>42</v>
      </c>
      <c r="S3" s="228" t="s">
        <v>50</v>
      </c>
      <c r="T3" s="228" t="str">
        <f>L3</f>
        <v>January-April</v>
      </c>
      <c r="U3" s="228"/>
      <c r="V3" s="228"/>
      <c r="W3" s="228"/>
      <c r="X3" s="228"/>
    </row>
    <row r="4" spans="2:24" ht="15" customHeight="1">
      <c r="B4" s="236"/>
      <c r="C4" s="228"/>
      <c r="D4" s="70">
        <v>2026</v>
      </c>
      <c r="E4" s="70" t="s">
        <v>52</v>
      </c>
      <c r="F4" s="70">
        <v>2025</v>
      </c>
      <c r="G4" s="70" t="s">
        <v>52</v>
      </c>
      <c r="H4" s="70" t="s">
        <v>53</v>
      </c>
      <c r="I4" s="71"/>
      <c r="J4" s="236"/>
      <c r="K4" s="228"/>
      <c r="L4" s="228">
        <v>2026</v>
      </c>
      <c r="M4" s="228">
        <v>2025</v>
      </c>
      <c r="N4" s="232" t="s">
        <v>54</v>
      </c>
      <c r="O4" s="232" t="s">
        <v>108</v>
      </c>
      <c r="P4" s="232" t="s">
        <v>86</v>
      </c>
      <c r="R4" s="236"/>
      <c r="S4" s="228"/>
      <c r="T4" s="228">
        <v>2026</v>
      </c>
      <c r="U4" s="228">
        <v>2025</v>
      </c>
      <c r="V4" s="232" t="s">
        <v>54</v>
      </c>
      <c r="W4" s="232" t="s">
        <v>108</v>
      </c>
      <c r="X4" s="232" t="s">
        <v>86</v>
      </c>
    </row>
    <row r="5" spans="2:24" ht="12.75" customHeight="1">
      <c r="B5" s="159">
        <v>1</v>
      </c>
      <c r="C5" s="160" t="s">
        <v>25</v>
      </c>
      <c r="D5" s="161">
        <v>3672</v>
      </c>
      <c r="E5" s="72">
        <v>0.1838481950633355</v>
      </c>
      <c r="F5" s="161">
        <v>2976</v>
      </c>
      <c r="G5" s="72">
        <v>0.2160906186465292</v>
      </c>
      <c r="H5" s="72">
        <v>0.2338709677419355</v>
      </c>
      <c r="J5" s="236"/>
      <c r="K5" s="228"/>
      <c r="L5" s="228"/>
      <c r="M5" s="228"/>
      <c r="N5" s="233"/>
      <c r="O5" s="233"/>
      <c r="P5" s="233"/>
      <c r="R5" s="236"/>
      <c r="S5" s="228"/>
      <c r="T5" s="228"/>
      <c r="U5" s="228"/>
      <c r="V5" s="233"/>
      <c r="W5" s="233"/>
      <c r="X5" s="233"/>
    </row>
    <row r="6" spans="2:24" ht="15">
      <c r="B6" s="162">
        <v>2</v>
      </c>
      <c r="C6" s="163" t="s">
        <v>24</v>
      </c>
      <c r="D6" s="164">
        <v>2225</v>
      </c>
      <c r="E6" s="74">
        <v>0.11140039052721173</v>
      </c>
      <c r="F6" s="164">
        <v>1785</v>
      </c>
      <c r="G6" s="74">
        <v>0.12961080453093232</v>
      </c>
      <c r="H6" s="74">
        <v>0.24649859943977592</v>
      </c>
      <c r="J6" s="75" t="s">
        <v>67</v>
      </c>
      <c r="K6" s="167" t="s">
        <v>25</v>
      </c>
      <c r="L6" s="203">
        <v>1647</v>
      </c>
      <c r="M6" s="203">
        <v>1054</v>
      </c>
      <c r="N6" s="76">
        <v>0.56261859582542684</v>
      </c>
      <c r="O6" s="77"/>
      <c r="P6" s="78"/>
      <c r="R6" s="75" t="s">
        <v>43</v>
      </c>
      <c r="S6" s="167" t="s">
        <v>25</v>
      </c>
      <c r="T6" s="203">
        <v>1506</v>
      </c>
      <c r="U6" s="203">
        <v>1110</v>
      </c>
      <c r="V6" s="76">
        <v>0.35675675675675667</v>
      </c>
      <c r="W6" s="77"/>
      <c r="X6" s="78"/>
    </row>
    <row r="7" spans="2:24" ht="15">
      <c r="B7" s="159">
        <v>3</v>
      </c>
      <c r="C7" s="160" t="s">
        <v>0</v>
      </c>
      <c r="D7" s="161">
        <v>1523</v>
      </c>
      <c r="E7" s="72">
        <v>7.6252941470985824E-2</v>
      </c>
      <c r="F7" s="161">
        <v>1433</v>
      </c>
      <c r="G7" s="72">
        <v>0.10405169909962242</v>
      </c>
      <c r="H7" s="72">
        <v>6.2805303558967296E-2</v>
      </c>
      <c r="J7" s="75"/>
      <c r="K7" s="168" t="s">
        <v>26</v>
      </c>
      <c r="L7" s="204">
        <v>1202</v>
      </c>
      <c r="M7" s="204">
        <v>403</v>
      </c>
      <c r="N7" s="79">
        <v>1.9826302729528535</v>
      </c>
      <c r="O7" s="80"/>
      <c r="P7" s="81"/>
      <c r="R7" s="75"/>
      <c r="S7" s="168" t="s">
        <v>24</v>
      </c>
      <c r="T7" s="204">
        <v>557</v>
      </c>
      <c r="U7" s="204">
        <v>546</v>
      </c>
      <c r="V7" s="79">
        <v>2.0146520146520075E-2</v>
      </c>
      <c r="W7" s="80"/>
      <c r="X7" s="81"/>
    </row>
    <row r="8" spans="2:24" ht="15">
      <c r="B8" s="162">
        <v>4</v>
      </c>
      <c r="C8" s="163" t="s">
        <v>26</v>
      </c>
      <c r="D8" s="164">
        <v>1269</v>
      </c>
      <c r="E8" s="74">
        <v>6.3535773293946829E-2</v>
      </c>
      <c r="F8" s="164">
        <v>456</v>
      </c>
      <c r="G8" s="74">
        <v>3.3110659308742373E-2</v>
      </c>
      <c r="H8" s="74">
        <v>1.7828947368421053</v>
      </c>
      <c r="J8" s="75"/>
      <c r="K8" s="167" t="s">
        <v>24</v>
      </c>
      <c r="L8" s="203">
        <v>1021</v>
      </c>
      <c r="M8" s="203">
        <v>813</v>
      </c>
      <c r="N8" s="76">
        <v>0.25584255842558434</v>
      </c>
      <c r="O8" s="80"/>
      <c r="P8" s="81"/>
      <c r="R8" s="75"/>
      <c r="S8" s="167" t="s">
        <v>41</v>
      </c>
      <c r="T8" s="203">
        <v>295</v>
      </c>
      <c r="U8" s="203">
        <v>78</v>
      </c>
      <c r="V8" s="76">
        <v>2.7820512820512819</v>
      </c>
      <c r="W8" s="80"/>
      <c r="X8" s="81"/>
    </row>
    <row r="9" spans="2:24">
      <c r="B9" s="159">
        <v>5</v>
      </c>
      <c r="C9" s="160" t="s">
        <v>110</v>
      </c>
      <c r="D9" s="161">
        <v>1141</v>
      </c>
      <c r="E9" s="72">
        <v>5.7127121614179141E-2</v>
      </c>
      <c r="F9" s="161">
        <v>598</v>
      </c>
      <c r="G9" s="72">
        <v>4.3421434795236712E-2</v>
      </c>
      <c r="H9" s="72">
        <v>0.90802675585284276</v>
      </c>
      <c r="J9" s="75"/>
      <c r="K9" s="82" t="s">
        <v>149</v>
      </c>
      <c r="L9" s="83">
        <v>5112</v>
      </c>
      <c r="M9" s="83">
        <v>2802</v>
      </c>
      <c r="N9" s="79">
        <v>0.82441113490364026</v>
      </c>
      <c r="O9" s="84"/>
      <c r="P9" s="85"/>
      <c r="R9" s="75"/>
      <c r="S9" s="82" t="s">
        <v>149</v>
      </c>
      <c r="T9" s="83">
        <v>1683</v>
      </c>
      <c r="U9" s="83">
        <v>1120</v>
      </c>
      <c r="V9" s="79">
        <v>0.50267857142857153</v>
      </c>
      <c r="W9" s="84"/>
      <c r="X9" s="85"/>
    </row>
    <row r="10" spans="2:24">
      <c r="B10" s="162">
        <v>6</v>
      </c>
      <c r="C10" s="163" t="s">
        <v>111</v>
      </c>
      <c r="D10" s="164">
        <v>1011</v>
      </c>
      <c r="E10" s="74">
        <v>5.0618334751915087E-2</v>
      </c>
      <c r="F10" s="164">
        <v>594</v>
      </c>
      <c r="G10" s="74">
        <v>4.3130990415335461E-2</v>
      </c>
      <c r="H10" s="74">
        <v>0.70202020202020199</v>
      </c>
      <c r="J10" s="86" t="s">
        <v>67</v>
      </c>
      <c r="K10" s="87"/>
      <c r="L10" s="169">
        <v>8982</v>
      </c>
      <c r="M10" s="169">
        <v>5072</v>
      </c>
      <c r="N10" s="170">
        <v>0.77089905362776023</v>
      </c>
      <c r="O10" s="88">
        <v>0.44970710459119811</v>
      </c>
      <c r="P10" s="88">
        <v>0.36828347371478359</v>
      </c>
      <c r="R10" s="86" t="s">
        <v>58</v>
      </c>
      <c r="S10" s="87"/>
      <c r="T10" s="169">
        <v>4041</v>
      </c>
      <c r="U10" s="169">
        <v>2854</v>
      </c>
      <c r="V10" s="170">
        <v>0.41590749824807283</v>
      </c>
      <c r="W10" s="88">
        <v>0.20232313623391579</v>
      </c>
      <c r="X10" s="88">
        <v>0.20723206505954109</v>
      </c>
    </row>
    <row r="11" spans="2:24" ht="15">
      <c r="B11" s="159">
        <v>7</v>
      </c>
      <c r="C11" s="160" t="s">
        <v>41</v>
      </c>
      <c r="D11" s="161">
        <v>936</v>
      </c>
      <c r="E11" s="72">
        <v>4.6863265408301207E-2</v>
      </c>
      <c r="F11" s="161">
        <v>456</v>
      </c>
      <c r="G11" s="72">
        <v>3.3110659308742373E-2</v>
      </c>
      <c r="H11" s="72">
        <v>1.0526315789473686</v>
      </c>
      <c r="J11" s="75" t="s">
        <v>68</v>
      </c>
      <c r="K11" s="205" t="s">
        <v>116</v>
      </c>
      <c r="L11" s="203">
        <v>74</v>
      </c>
      <c r="M11" s="203"/>
      <c r="N11" s="76"/>
      <c r="O11" s="77"/>
      <c r="P11" s="78"/>
      <c r="R11" s="75" t="s">
        <v>44</v>
      </c>
      <c r="S11" s="205" t="s">
        <v>26</v>
      </c>
      <c r="T11" s="203">
        <v>431</v>
      </c>
      <c r="U11" s="203">
        <v>111</v>
      </c>
      <c r="V11" s="76">
        <v>2.8828828828828827</v>
      </c>
      <c r="W11" s="77"/>
      <c r="X11" s="78"/>
    </row>
    <row r="12" spans="2:24" ht="15">
      <c r="B12" s="162">
        <v>8</v>
      </c>
      <c r="C12" s="163" t="s">
        <v>107</v>
      </c>
      <c r="D12" s="164">
        <v>775</v>
      </c>
      <c r="E12" s="74">
        <v>3.8802383217343417E-2</v>
      </c>
      <c r="F12" s="164">
        <v>551</v>
      </c>
      <c r="G12" s="74">
        <v>4.0008713331397036E-2</v>
      </c>
      <c r="H12" s="74">
        <v>0.40653357531760426</v>
      </c>
      <c r="J12" s="75"/>
      <c r="K12" s="206" t="s">
        <v>41</v>
      </c>
      <c r="L12" s="204">
        <v>34</v>
      </c>
      <c r="M12" s="204">
        <v>14</v>
      </c>
      <c r="N12" s="79">
        <v>1.4285714285714284</v>
      </c>
      <c r="O12" s="80"/>
      <c r="P12" s="81"/>
      <c r="R12" s="75"/>
      <c r="S12" s="206" t="s">
        <v>110</v>
      </c>
      <c r="T12" s="204">
        <v>139</v>
      </c>
      <c r="U12" s="204">
        <v>11</v>
      </c>
      <c r="V12" s="79">
        <v>11.636363636363637</v>
      </c>
      <c r="W12" s="80"/>
      <c r="X12" s="81"/>
    </row>
    <row r="13" spans="2:24" ht="15">
      <c r="B13" s="159">
        <v>9</v>
      </c>
      <c r="C13" s="160" t="s">
        <v>28</v>
      </c>
      <c r="D13" s="161">
        <v>694</v>
      </c>
      <c r="E13" s="72">
        <v>3.4746908326240424E-2</v>
      </c>
      <c r="F13" s="161">
        <v>533</v>
      </c>
      <c r="G13" s="72">
        <v>3.8701713621841417E-2</v>
      </c>
      <c r="H13" s="72">
        <v>0.302063789868668</v>
      </c>
      <c r="J13" s="75"/>
      <c r="K13" s="205" t="s">
        <v>156</v>
      </c>
      <c r="L13" s="203">
        <v>21</v>
      </c>
      <c r="M13" s="203"/>
      <c r="N13" s="76"/>
      <c r="O13" s="80"/>
      <c r="P13" s="81"/>
      <c r="R13" s="75"/>
      <c r="S13" s="205" t="s">
        <v>109</v>
      </c>
      <c r="T13" s="203">
        <v>138</v>
      </c>
      <c r="U13" s="203">
        <v>121</v>
      </c>
      <c r="V13" s="76">
        <v>0.14049586776859502</v>
      </c>
      <c r="W13" s="80"/>
      <c r="X13" s="81"/>
    </row>
    <row r="14" spans="2:24">
      <c r="B14" s="162">
        <v>10</v>
      </c>
      <c r="C14" s="163" t="s">
        <v>27</v>
      </c>
      <c r="D14" s="164">
        <v>660</v>
      </c>
      <c r="E14" s="74">
        <v>3.3044610223802132E-2</v>
      </c>
      <c r="F14" s="164">
        <v>445</v>
      </c>
      <c r="G14" s="74">
        <v>3.2311937264013942E-2</v>
      </c>
      <c r="H14" s="74">
        <v>0.48314606741573041</v>
      </c>
      <c r="J14" s="75"/>
      <c r="K14" s="82" t="s">
        <v>149</v>
      </c>
      <c r="L14" s="83">
        <v>70</v>
      </c>
      <c r="M14" s="83">
        <v>51</v>
      </c>
      <c r="N14" s="79">
        <v>0.37254901960784315</v>
      </c>
      <c r="O14" s="84"/>
      <c r="P14" s="85"/>
      <c r="R14" s="75"/>
      <c r="S14" s="82" t="s">
        <v>149</v>
      </c>
      <c r="T14" s="83">
        <v>551</v>
      </c>
      <c r="U14" s="83">
        <v>464</v>
      </c>
      <c r="V14" s="79">
        <v>0.1875</v>
      </c>
      <c r="W14" s="84"/>
      <c r="X14" s="85"/>
    </row>
    <row r="15" spans="2:24">
      <c r="B15" s="229" t="s">
        <v>56</v>
      </c>
      <c r="C15" s="229"/>
      <c r="D15" s="89">
        <v>13906</v>
      </c>
      <c r="E15" s="90">
        <v>0.6962399238972613</v>
      </c>
      <c r="F15" s="89">
        <v>9827</v>
      </c>
      <c r="G15" s="90">
        <v>0.71354923032239315</v>
      </c>
      <c r="H15" s="91">
        <v>0.41508089956242999</v>
      </c>
      <c r="J15" s="86" t="s">
        <v>68</v>
      </c>
      <c r="K15" s="87"/>
      <c r="L15" s="169">
        <v>199</v>
      </c>
      <c r="M15" s="169">
        <v>65</v>
      </c>
      <c r="N15" s="170">
        <v>2.0615384615384613</v>
      </c>
      <c r="O15" s="88">
        <v>9.9634506583888248E-3</v>
      </c>
      <c r="P15" s="88">
        <v>4.7197211733952952E-3</v>
      </c>
      <c r="R15" s="86" t="s">
        <v>59</v>
      </c>
      <c r="S15" s="87"/>
      <c r="T15" s="169">
        <v>1259</v>
      </c>
      <c r="U15" s="169">
        <v>707</v>
      </c>
      <c r="V15" s="170">
        <v>0.78076379066478085</v>
      </c>
      <c r="W15" s="88">
        <v>6.3035097381464983E-2</v>
      </c>
      <c r="X15" s="88">
        <v>5.1336044147545744E-2</v>
      </c>
    </row>
    <row r="16" spans="2:24" ht="15">
      <c r="B16" s="229" t="s">
        <v>57</v>
      </c>
      <c r="C16" s="229"/>
      <c r="D16" s="89">
        <v>6067</v>
      </c>
      <c r="E16" s="90">
        <v>0.3037600761027387</v>
      </c>
      <c r="F16" s="89">
        <v>3945</v>
      </c>
      <c r="G16" s="90">
        <v>0.28645076967760674</v>
      </c>
      <c r="H16" s="91">
        <v>0.53789607097591885</v>
      </c>
      <c r="J16" s="75" t="s">
        <v>69</v>
      </c>
      <c r="K16" s="167" t="s">
        <v>25</v>
      </c>
      <c r="L16" s="203">
        <v>644</v>
      </c>
      <c r="M16" s="203">
        <v>616</v>
      </c>
      <c r="N16" s="76">
        <v>4.5454545454545414E-2</v>
      </c>
      <c r="O16" s="77"/>
      <c r="P16" s="78"/>
      <c r="R16" s="75" t="s">
        <v>48</v>
      </c>
      <c r="S16" s="205" t="s">
        <v>25</v>
      </c>
      <c r="T16" s="203">
        <v>149</v>
      </c>
      <c r="U16" s="203">
        <v>109</v>
      </c>
      <c r="V16" s="76">
        <v>0.3669724770642202</v>
      </c>
      <c r="W16" s="77"/>
      <c r="X16" s="78"/>
    </row>
    <row r="17" spans="2:24" ht="15">
      <c r="B17" s="230" t="s">
        <v>55</v>
      </c>
      <c r="C17" s="230"/>
      <c r="D17" s="165">
        <v>19973</v>
      </c>
      <c r="E17" s="92">
        <v>1</v>
      </c>
      <c r="F17" s="165">
        <v>13772</v>
      </c>
      <c r="G17" s="92">
        <v>1.0000000000000002</v>
      </c>
      <c r="H17" s="166">
        <v>0.45026139994191117</v>
      </c>
      <c r="J17" s="75"/>
      <c r="K17" s="168" t="s">
        <v>107</v>
      </c>
      <c r="L17" s="204">
        <v>309</v>
      </c>
      <c r="M17" s="204">
        <v>396</v>
      </c>
      <c r="N17" s="79">
        <v>-0.21969696969696972</v>
      </c>
      <c r="O17" s="80"/>
      <c r="P17" s="81"/>
      <c r="R17" s="75"/>
      <c r="S17" s="206" t="s">
        <v>24</v>
      </c>
      <c r="T17" s="204">
        <v>133</v>
      </c>
      <c r="U17" s="204"/>
      <c r="V17" s="79"/>
      <c r="W17" s="80"/>
      <c r="X17" s="81"/>
    </row>
    <row r="18" spans="2:24" ht="15">
      <c r="B18" s="231" t="s">
        <v>65</v>
      </c>
      <c r="C18" s="231"/>
      <c r="D18" s="231"/>
      <c r="E18" s="231"/>
      <c r="F18" s="231"/>
      <c r="G18" s="231"/>
      <c r="H18" s="231"/>
      <c r="J18" s="75"/>
      <c r="K18" s="167" t="s">
        <v>151</v>
      </c>
      <c r="L18" s="203">
        <v>199</v>
      </c>
      <c r="M18" s="203">
        <v>116</v>
      </c>
      <c r="N18" s="76">
        <v>0.71551724137931028</v>
      </c>
      <c r="O18" s="80"/>
      <c r="P18" s="81"/>
      <c r="R18" s="75"/>
      <c r="S18" s="205" t="s">
        <v>29</v>
      </c>
      <c r="T18" s="203">
        <v>97</v>
      </c>
      <c r="U18" s="203">
        <v>97</v>
      </c>
      <c r="V18" s="76">
        <v>0</v>
      </c>
      <c r="W18" s="80"/>
      <c r="X18" s="81"/>
    </row>
    <row r="19" spans="2:24">
      <c r="B19" s="227" t="s">
        <v>39</v>
      </c>
      <c r="C19" s="227"/>
      <c r="D19" s="227"/>
      <c r="E19" s="227"/>
      <c r="F19" s="227"/>
      <c r="G19" s="227"/>
      <c r="H19" s="227"/>
      <c r="J19" s="75"/>
      <c r="K19" s="82" t="s">
        <v>149</v>
      </c>
      <c r="L19" s="83">
        <v>1350</v>
      </c>
      <c r="M19" s="83">
        <v>1018</v>
      </c>
      <c r="N19" s="79">
        <v>0.32612966601178783</v>
      </c>
      <c r="O19" s="84"/>
      <c r="P19" s="85"/>
      <c r="R19" s="75"/>
      <c r="S19" s="82" t="s">
        <v>149</v>
      </c>
      <c r="T19" s="83">
        <v>622</v>
      </c>
      <c r="U19" s="83">
        <v>232</v>
      </c>
      <c r="V19" s="79">
        <v>1.6810344827586206</v>
      </c>
      <c r="W19" s="84"/>
      <c r="X19" s="85"/>
    </row>
    <row r="20" spans="2:24">
      <c r="B20" s="227"/>
      <c r="C20" s="227"/>
      <c r="D20" s="227"/>
      <c r="E20" s="227"/>
      <c r="F20" s="227"/>
      <c r="G20" s="227"/>
      <c r="H20" s="227"/>
      <c r="J20" s="86" t="s">
        <v>69</v>
      </c>
      <c r="K20" s="87"/>
      <c r="L20" s="169">
        <v>2502</v>
      </c>
      <c r="M20" s="169">
        <v>2146</v>
      </c>
      <c r="N20" s="170">
        <v>0.16589002795899344</v>
      </c>
      <c r="O20" s="88">
        <v>0.12526911330295901</v>
      </c>
      <c r="P20" s="88">
        <v>0.15582340981702003</v>
      </c>
      <c r="R20" s="86" t="s">
        <v>63</v>
      </c>
      <c r="S20" s="86"/>
      <c r="T20" s="169">
        <v>1001</v>
      </c>
      <c r="U20" s="169">
        <v>438</v>
      </c>
      <c r="V20" s="170">
        <v>1.2853881278538815</v>
      </c>
      <c r="W20" s="88">
        <v>5.0117658839433234E-2</v>
      </c>
      <c r="X20" s="88">
        <v>3.1803659599186754E-2</v>
      </c>
    </row>
    <row r="21" spans="2:24" ht="12.75" customHeight="1">
      <c r="J21" s="75" t="s">
        <v>70</v>
      </c>
      <c r="K21" s="205" t="s">
        <v>25</v>
      </c>
      <c r="L21" s="203">
        <v>739</v>
      </c>
      <c r="M21" s="203">
        <v>619</v>
      </c>
      <c r="N21" s="76">
        <v>0.19386106623586419</v>
      </c>
      <c r="O21" s="77"/>
      <c r="P21" s="78"/>
      <c r="R21" s="75" t="s">
        <v>87</v>
      </c>
      <c r="S21" s="205" t="s">
        <v>0</v>
      </c>
      <c r="T21" s="203">
        <v>852</v>
      </c>
      <c r="U21" s="203">
        <v>885</v>
      </c>
      <c r="V21" s="76">
        <v>-3.7288135593220306E-2</v>
      </c>
      <c r="W21" s="77"/>
      <c r="X21" s="78"/>
    </row>
    <row r="22" spans="2:24" ht="15">
      <c r="J22" s="75"/>
      <c r="K22" s="206" t="s">
        <v>24</v>
      </c>
      <c r="L22" s="204">
        <v>715</v>
      </c>
      <c r="M22" s="204">
        <v>532</v>
      </c>
      <c r="N22" s="79">
        <v>0.34398496240601495</v>
      </c>
      <c r="O22" s="80"/>
      <c r="P22" s="81"/>
      <c r="R22" s="75"/>
      <c r="S22" s="206" t="s">
        <v>25</v>
      </c>
      <c r="T22" s="204">
        <v>468</v>
      </c>
      <c r="U22" s="204">
        <v>531</v>
      </c>
      <c r="V22" s="79">
        <v>-0.11864406779661019</v>
      </c>
      <c r="W22" s="80"/>
      <c r="X22" s="81"/>
    </row>
    <row r="23" spans="2:24" ht="15">
      <c r="B23" s="93"/>
      <c r="C23" s="93"/>
      <c r="D23" s="93"/>
      <c r="E23" s="93"/>
      <c r="F23" s="93"/>
      <c r="G23" s="93"/>
      <c r="H23" s="93"/>
      <c r="J23" s="75"/>
      <c r="K23" s="205" t="s">
        <v>110</v>
      </c>
      <c r="L23" s="203">
        <v>231</v>
      </c>
      <c r="M23" s="203">
        <v>166</v>
      </c>
      <c r="N23" s="76">
        <v>0.39156626506024095</v>
      </c>
      <c r="O23" s="80"/>
      <c r="P23" s="81"/>
      <c r="R23" s="75"/>
      <c r="S23" s="205" t="s">
        <v>107</v>
      </c>
      <c r="T23" s="203">
        <v>413</v>
      </c>
      <c r="U23" s="203">
        <v>456</v>
      </c>
      <c r="V23" s="76">
        <v>-9.4298245614035103E-2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149</v>
      </c>
      <c r="L24" s="83">
        <v>1091</v>
      </c>
      <c r="M24" s="83">
        <v>706</v>
      </c>
      <c r="N24" s="79">
        <v>0.54532577903682711</v>
      </c>
      <c r="O24" s="84"/>
      <c r="P24" s="85"/>
      <c r="R24" s="75"/>
      <c r="S24" s="82" t="s">
        <v>149</v>
      </c>
      <c r="T24" s="83">
        <v>3018</v>
      </c>
      <c r="U24" s="83">
        <v>1447</v>
      </c>
      <c r="V24" s="79">
        <v>1.0856945404284728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70</v>
      </c>
      <c r="K25" s="87"/>
      <c r="L25" s="169">
        <v>2776</v>
      </c>
      <c r="M25" s="169">
        <v>2023</v>
      </c>
      <c r="N25" s="170">
        <v>0.37221947602570449</v>
      </c>
      <c r="O25" s="88">
        <v>0.13898763330496169</v>
      </c>
      <c r="P25" s="88">
        <v>0.14689224513505664</v>
      </c>
      <c r="R25" s="86" t="s">
        <v>88</v>
      </c>
      <c r="S25" s="87"/>
      <c r="T25" s="169">
        <v>4751</v>
      </c>
      <c r="U25" s="169">
        <v>3319</v>
      </c>
      <c r="V25" s="170">
        <v>0.43145525760771308</v>
      </c>
      <c r="W25" s="88">
        <v>0.23787112602012717</v>
      </c>
      <c r="X25" s="88">
        <v>0.24099622422306127</v>
      </c>
    </row>
    <row r="26" spans="2:24" ht="15">
      <c r="B26" s="93"/>
      <c r="C26" s="93"/>
      <c r="D26" s="93"/>
      <c r="E26" s="93"/>
      <c r="F26" s="93"/>
      <c r="G26" s="93"/>
      <c r="H26" s="93"/>
      <c r="J26" s="75" t="s">
        <v>76</v>
      </c>
      <c r="K26" s="167" t="s">
        <v>0</v>
      </c>
      <c r="L26" s="203">
        <v>544</v>
      </c>
      <c r="M26" s="203">
        <v>456</v>
      </c>
      <c r="N26" s="76">
        <v>0.19298245614035081</v>
      </c>
      <c r="O26" s="77"/>
      <c r="P26" s="78"/>
      <c r="R26" s="75" t="s">
        <v>45</v>
      </c>
      <c r="S26" s="205" t="s">
        <v>25</v>
      </c>
      <c r="T26" s="203">
        <v>1013</v>
      </c>
      <c r="U26" s="203">
        <v>740</v>
      </c>
      <c r="V26" s="76">
        <v>0.36891891891891881</v>
      </c>
      <c r="W26" s="77"/>
      <c r="X26" s="78"/>
    </row>
    <row r="27" spans="2:24" ht="15">
      <c r="B27" s="93"/>
      <c r="C27" s="93"/>
      <c r="D27" s="93"/>
      <c r="E27" s="93"/>
      <c r="F27" s="93"/>
      <c r="G27" s="93"/>
      <c r="H27" s="93"/>
      <c r="J27" s="75"/>
      <c r="K27" s="168" t="s">
        <v>24</v>
      </c>
      <c r="L27" s="204">
        <v>374</v>
      </c>
      <c r="M27" s="204">
        <v>303</v>
      </c>
      <c r="N27" s="79">
        <v>0.23432343234323438</v>
      </c>
      <c r="O27" s="80"/>
      <c r="P27" s="81"/>
      <c r="R27" s="75"/>
      <c r="S27" s="206" t="s">
        <v>24</v>
      </c>
      <c r="T27" s="204">
        <v>826</v>
      </c>
      <c r="U27" s="204">
        <v>769</v>
      </c>
      <c r="V27" s="79">
        <v>7.4122236671001263E-2</v>
      </c>
      <c r="W27" s="80"/>
      <c r="X27" s="81"/>
    </row>
    <row r="28" spans="2:24" ht="15">
      <c r="B28" s="93"/>
      <c r="C28" s="93"/>
      <c r="D28" s="93"/>
      <c r="E28" s="93"/>
      <c r="F28" s="93"/>
      <c r="G28" s="93"/>
      <c r="H28" s="93"/>
      <c r="J28" s="75"/>
      <c r="K28" s="167" t="s">
        <v>27</v>
      </c>
      <c r="L28" s="203">
        <v>354</v>
      </c>
      <c r="M28" s="203">
        <v>223</v>
      </c>
      <c r="N28" s="76">
        <v>0.58744394618834073</v>
      </c>
      <c r="O28" s="80"/>
      <c r="P28" s="81"/>
      <c r="R28" s="75"/>
      <c r="S28" s="205" t="s">
        <v>111</v>
      </c>
      <c r="T28" s="203">
        <v>714</v>
      </c>
      <c r="U28" s="203">
        <v>417</v>
      </c>
      <c r="V28" s="76">
        <v>0.71223021582733814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149</v>
      </c>
      <c r="L29" s="83">
        <v>1512</v>
      </c>
      <c r="M29" s="83">
        <v>1174</v>
      </c>
      <c r="N29" s="79">
        <v>0.28790459965928439</v>
      </c>
      <c r="O29" s="84"/>
      <c r="P29" s="85"/>
      <c r="R29" s="75"/>
      <c r="S29" s="82" t="s">
        <v>149</v>
      </c>
      <c r="T29" s="83">
        <v>3478</v>
      </c>
      <c r="U29" s="83">
        <v>2271</v>
      </c>
      <c r="V29" s="79">
        <v>0.53148392778511666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76</v>
      </c>
      <c r="K30" s="86"/>
      <c r="L30" s="169">
        <v>2784</v>
      </c>
      <c r="M30" s="169">
        <v>2156</v>
      </c>
      <c r="N30" s="170">
        <v>0.29128014842300565</v>
      </c>
      <c r="O30" s="88">
        <v>0.13938817403494719</v>
      </c>
      <c r="P30" s="88">
        <v>0.15654952076677317</v>
      </c>
      <c r="R30" s="86" t="s">
        <v>60</v>
      </c>
      <c r="S30" s="87"/>
      <c r="T30" s="169">
        <v>6031</v>
      </c>
      <c r="U30" s="169">
        <v>4197</v>
      </c>
      <c r="V30" s="170">
        <v>0.43697879437693588</v>
      </c>
      <c r="W30" s="88">
        <v>0.30195764281780402</v>
      </c>
      <c r="X30" s="88">
        <v>0.30474876561138542</v>
      </c>
    </row>
    <row r="31" spans="2:24" ht="15">
      <c r="B31" s="93"/>
      <c r="C31" s="93"/>
      <c r="D31" s="93"/>
      <c r="E31" s="93"/>
      <c r="F31" s="93"/>
      <c r="G31" s="93"/>
      <c r="H31" s="93"/>
      <c r="J31" s="75" t="s">
        <v>75</v>
      </c>
      <c r="K31" s="167" t="s">
        <v>0</v>
      </c>
      <c r="L31" s="203">
        <v>907</v>
      </c>
      <c r="M31" s="203">
        <v>860</v>
      </c>
      <c r="N31" s="76">
        <v>5.4651162790697594E-2</v>
      </c>
      <c r="O31" s="77"/>
      <c r="P31" s="78"/>
      <c r="R31" s="75" t="s">
        <v>46</v>
      </c>
      <c r="S31" s="205" t="s">
        <v>25</v>
      </c>
      <c r="T31" s="203">
        <v>276</v>
      </c>
      <c r="U31" s="203">
        <v>230</v>
      </c>
      <c r="V31" s="76">
        <v>0.19999999999999996</v>
      </c>
      <c r="W31" s="77"/>
      <c r="X31" s="78"/>
    </row>
    <row r="32" spans="2:24" ht="15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379</v>
      </c>
      <c r="M32" s="204">
        <v>348</v>
      </c>
      <c r="N32" s="79">
        <v>8.9080459770114917E-2</v>
      </c>
      <c r="O32" s="80"/>
      <c r="P32" s="81"/>
      <c r="R32" s="75"/>
      <c r="S32" s="206" t="s">
        <v>24</v>
      </c>
      <c r="T32" s="204">
        <v>178</v>
      </c>
      <c r="U32" s="204">
        <v>166</v>
      </c>
      <c r="V32" s="79">
        <v>7.2289156626506035E-2</v>
      </c>
      <c r="W32" s="80"/>
      <c r="X32" s="81"/>
    </row>
    <row r="33" spans="2:24" ht="15">
      <c r="B33" s="93"/>
      <c r="C33" s="93"/>
      <c r="D33" s="93"/>
      <c r="E33" s="93"/>
      <c r="F33" s="93"/>
      <c r="G33" s="93"/>
      <c r="H33" s="93"/>
      <c r="J33" s="75"/>
      <c r="K33" s="167" t="s">
        <v>74</v>
      </c>
      <c r="L33" s="203">
        <v>291</v>
      </c>
      <c r="M33" s="203">
        <v>235</v>
      </c>
      <c r="N33" s="76">
        <v>0.23829787234042543</v>
      </c>
      <c r="O33" s="80"/>
      <c r="P33" s="81"/>
      <c r="R33" s="75"/>
      <c r="S33" s="205" t="s">
        <v>28</v>
      </c>
      <c r="T33" s="203">
        <v>129</v>
      </c>
      <c r="U33" s="203">
        <v>130</v>
      </c>
      <c r="V33" s="76">
        <v>-7.692307692307665E-3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149</v>
      </c>
      <c r="L34" s="83">
        <v>837</v>
      </c>
      <c r="M34" s="83">
        <v>730</v>
      </c>
      <c r="N34" s="79">
        <v>0.14657534246575343</v>
      </c>
      <c r="O34" s="84"/>
      <c r="P34" s="85"/>
      <c r="R34" s="75"/>
      <c r="S34" s="82" t="s">
        <v>149</v>
      </c>
      <c r="T34" s="83">
        <v>471</v>
      </c>
      <c r="U34" s="83">
        <v>280</v>
      </c>
      <c r="V34" s="79">
        <v>0.68214285714285716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77</v>
      </c>
      <c r="K35" s="86"/>
      <c r="L35" s="169">
        <v>2414</v>
      </c>
      <c r="M35" s="169">
        <v>2173</v>
      </c>
      <c r="N35" s="170">
        <v>0.1109065807639209</v>
      </c>
      <c r="O35" s="88">
        <v>0.12086316527311872</v>
      </c>
      <c r="P35" s="88">
        <v>0.15778390938135348</v>
      </c>
      <c r="R35" s="86" t="s">
        <v>61</v>
      </c>
      <c r="S35" s="87"/>
      <c r="T35" s="169">
        <v>1054</v>
      </c>
      <c r="U35" s="169">
        <v>806</v>
      </c>
      <c r="V35" s="170">
        <v>0.30769230769230771</v>
      </c>
      <c r="W35" s="88">
        <v>5.2771241175587041E-2</v>
      </c>
      <c r="X35" s="88">
        <v>5.8524542550101658E-2</v>
      </c>
    </row>
    <row r="36" spans="2:24" ht="15">
      <c r="B36" s="93"/>
      <c r="C36" s="93"/>
      <c r="D36" s="93"/>
      <c r="E36" s="93"/>
      <c r="F36" s="93"/>
      <c r="G36" s="93"/>
      <c r="H36" s="93"/>
      <c r="J36" s="75" t="s">
        <v>66</v>
      </c>
      <c r="K36" s="167" t="s">
        <v>84</v>
      </c>
      <c r="L36" s="203">
        <v>78</v>
      </c>
      <c r="M36" s="203">
        <v>25</v>
      </c>
      <c r="N36" s="76">
        <v>2.12</v>
      </c>
      <c r="O36" s="77"/>
      <c r="P36" s="78"/>
      <c r="R36" s="75" t="s">
        <v>72</v>
      </c>
      <c r="S36" s="205" t="s">
        <v>27</v>
      </c>
      <c r="T36" s="203">
        <v>49</v>
      </c>
      <c r="U36" s="203">
        <v>49</v>
      </c>
      <c r="V36" s="76">
        <v>0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112</v>
      </c>
      <c r="L37" s="204">
        <v>73</v>
      </c>
      <c r="M37" s="204">
        <v>4</v>
      </c>
      <c r="N37" s="79">
        <v>17.25</v>
      </c>
      <c r="O37" s="80"/>
      <c r="P37" s="81"/>
      <c r="R37" s="75"/>
      <c r="S37" s="206" t="s">
        <v>28</v>
      </c>
      <c r="T37" s="204">
        <v>43</v>
      </c>
      <c r="U37" s="204">
        <v>40</v>
      </c>
      <c r="V37" s="79">
        <v>7.4999999999999956E-2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157</v>
      </c>
      <c r="L38" s="203">
        <v>42</v>
      </c>
      <c r="M38" s="203">
        <v>5</v>
      </c>
      <c r="N38" s="76">
        <v>7.4</v>
      </c>
      <c r="O38" s="80"/>
      <c r="P38" s="81"/>
      <c r="R38" s="75"/>
      <c r="S38" s="205" t="s">
        <v>29</v>
      </c>
      <c r="T38" s="203">
        <v>1</v>
      </c>
      <c r="U38" s="203">
        <v>4</v>
      </c>
      <c r="V38" s="76">
        <v>-0.75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149</v>
      </c>
      <c r="L39" s="83">
        <v>123</v>
      </c>
      <c r="M39" s="83">
        <v>103</v>
      </c>
      <c r="N39" s="79">
        <v>0.19417475728155331</v>
      </c>
      <c r="O39" s="84"/>
      <c r="P39" s="85"/>
      <c r="R39" s="75"/>
      <c r="S39" s="82" t="s">
        <v>149</v>
      </c>
      <c r="T39" s="83">
        <v>0</v>
      </c>
      <c r="U39" s="83">
        <v>3</v>
      </c>
      <c r="V39" s="76">
        <v>-1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66</v>
      </c>
      <c r="K40" s="147"/>
      <c r="L40" s="169">
        <v>316</v>
      </c>
      <c r="M40" s="169">
        <v>137</v>
      </c>
      <c r="N40" s="170">
        <v>1.3065693430656933</v>
      </c>
      <c r="O40" s="88">
        <v>1.5821358834426476E-2</v>
      </c>
      <c r="P40" s="88">
        <v>9.9477200116177746E-3</v>
      </c>
      <c r="R40" s="86" t="s">
        <v>73</v>
      </c>
      <c r="S40" s="87"/>
      <c r="T40" s="169">
        <v>93</v>
      </c>
      <c r="U40" s="169">
        <v>96</v>
      </c>
      <c r="V40" s="170">
        <v>-3.125E-2</v>
      </c>
      <c r="W40" s="88">
        <v>4.6562859860812093E-3</v>
      </c>
      <c r="X40" s="88">
        <v>6.9706651176299735E-3</v>
      </c>
    </row>
    <row r="41" spans="2:24" ht="15">
      <c r="B41" s="93"/>
      <c r="C41" s="93"/>
      <c r="D41" s="93"/>
      <c r="E41" s="93"/>
      <c r="F41" s="93"/>
      <c r="G41" s="93"/>
      <c r="H41" s="93"/>
      <c r="J41" s="95" t="s">
        <v>78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0</v>
      </c>
      <c r="T41" s="203">
        <v>317</v>
      </c>
      <c r="U41" s="203">
        <v>214</v>
      </c>
      <c r="V41" s="76">
        <v>0.48130841121495327</v>
      </c>
      <c r="W41" s="77"/>
      <c r="X41" s="78"/>
    </row>
    <row r="42" spans="2:24" ht="15">
      <c r="B42" s="93"/>
      <c r="C42" s="93"/>
      <c r="D42" s="93"/>
      <c r="E42" s="93"/>
      <c r="F42" s="93"/>
      <c r="G42" s="93"/>
      <c r="H42" s="93"/>
      <c r="J42" s="226" t="s">
        <v>55</v>
      </c>
      <c r="K42" s="226"/>
      <c r="L42" s="165">
        <v>19973</v>
      </c>
      <c r="M42" s="165">
        <v>13772</v>
      </c>
      <c r="N42" s="96">
        <v>0.45026139994191117</v>
      </c>
      <c r="O42" s="97">
        <v>1</v>
      </c>
      <c r="P42" s="97">
        <v>1</v>
      </c>
      <c r="R42" s="75"/>
      <c r="S42" s="206" t="s">
        <v>24</v>
      </c>
      <c r="T42" s="204">
        <v>288</v>
      </c>
      <c r="U42" s="204">
        <v>170</v>
      </c>
      <c r="V42" s="79">
        <v>0.69411764705882351</v>
      </c>
      <c r="W42" s="80"/>
      <c r="X42" s="81"/>
    </row>
    <row r="43" spans="2:24" ht="15">
      <c r="B43" s="93"/>
      <c r="C43" s="93"/>
      <c r="D43" s="93"/>
      <c r="E43" s="93"/>
      <c r="F43" s="93"/>
      <c r="G43" s="93"/>
      <c r="H43" s="93"/>
      <c r="R43" s="75"/>
      <c r="S43" s="205" t="s">
        <v>64</v>
      </c>
      <c r="T43" s="203">
        <v>148</v>
      </c>
      <c r="U43" s="203">
        <v>140</v>
      </c>
      <c r="V43" s="76">
        <v>5.7142857142857162E-2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149</v>
      </c>
      <c r="T44" s="83">
        <v>786</v>
      </c>
      <c r="U44" s="83">
        <v>625</v>
      </c>
      <c r="V44" s="79">
        <v>0.25760000000000005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1539</v>
      </c>
      <c r="U45" s="169">
        <v>1149</v>
      </c>
      <c r="V45" s="170">
        <v>0.33942558746736284</v>
      </c>
      <c r="W45" s="88">
        <v>7.7054022930956798E-2</v>
      </c>
      <c r="X45" s="88">
        <v>8.3430148126633755E-2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89</v>
      </c>
      <c r="S46" s="95"/>
      <c r="T46" s="171">
        <v>204</v>
      </c>
      <c r="U46" s="171">
        <v>206</v>
      </c>
      <c r="V46" s="172">
        <v>-9.7087378640776656E-3</v>
      </c>
      <c r="W46" s="96">
        <v>1.021378861462975E-2</v>
      </c>
      <c r="X46" s="96">
        <v>1.4957885564914319E-2</v>
      </c>
    </row>
    <row r="47" spans="2:24">
      <c r="B47" s="93"/>
      <c r="C47" s="93"/>
      <c r="D47" s="93"/>
      <c r="E47" s="93"/>
      <c r="F47" s="93"/>
      <c r="G47" s="93"/>
      <c r="H47" s="93"/>
      <c r="R47" s="226" t="s">
        <v>55</v>
      </c>
      <c r="S47" s="226"/>
      <c r="T47" s="165">
        <v>19973</v>
      </c>
      <c r="U47" s="165">
        <v>13772</v>
      </c>
      <c r="V47" s="172">
        <v>0.45026139994191117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4"/>
  <sheetViews>
    <sheetView showGridLines="0" zoomScale="80" zoomScaleNormal="80" workbookViewId="0">
      <selection activeCell="E7" sqref="E7"/>
    </sheetView>
  </sheetViews>
  <sheetFormatPr defaultRowHeight="12.75"/>
  <cols>
    <col min="1" max="1" width="2.42578125" customWidth="1"/>
    <col min="2" max="2" width="18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20" t="s">
        <v>96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 s="9" customFormat="1">
      <c r="B11" s="52">
        <v>2025</v>
      </c>
      <c r="C11" s="179">
        <v>553</v>
      </c>
      <c r="D11" s="179">
        <v>586</v>
      </c>
      <c r="E11" s="179">
        <v>1274</v>
      </c>
      <c r="F11" s="179">
        <v>1725</v>
      </c>
      <c r="G11" s="179">
        <v>1783</v>
      </c>
      <c r="H11" s="179">
        <v>1862</v>
      </c>
      <c r="I11" s="179">
        <v>1931</v>
      </c>
      <c r="J11" s="179">
        <v>1545</v>
      </c>
      <c r="K11" s="179">
        <v>1322</v>
      </c>
      <c r="L11" s="179">
        <v>1033</v>
      </c>
      <c r="M11" s="179">
        <v>687</v>
      </c>
      <c r="N11" s="179">
        <v>566</v>
      </c>
      <c r="O11" s="177">
        <v>14867</v>
      </c>
      <c r="P11" s="54"/>
      <c r="S11" s="101"/>
    </row>
    <row r="12" spans="2:19">
      <c r="B12" s="102">
        <v>2026</v>
      </c>
      <c r="C12" s="178">
        <v>407</v>
      </c>
      <c r="D12" s="178">
        <v>645</v>
      </c>
      <c r="E12" s="178">
        <v>1737</v>
      </c>
      <c r="F12" s="178">
        <v>1834</v>
      </c>
      <c r="G12" s="178"/>
      <c r="H12" s="178"/>
      <c r="I12" s="178"/>
      <c r="J12" s="178"/>
      <c r="K12" s="178"/>
      <c r="L12" s="178"/>
      <c r="M12" s="178"/>
      <c r="N12" s="178"/>
      <c r="O12" s="178">
        <v>4623</v>
      </c>
      <c r="P12" s="8"/>
    </row>
    <row r="13" spans="2:19">
      <c r="B13" s="55" t="s">
        <v>136</v>
      </c>
      <c r="C13" s="103">
        <v>-0.26401446654611216</v>
      </c>
      <c r="D13" s="103">
        <v>0.10068259385665534</v>
      </c>
      <c r="E13" s="103">
        <v>0.36342229199372067</v>
      </c>
      <c r="F13" s="103">
        <v>6.3188405797101499E-2</v>
      </c>
      <c r="G13" s="103"/>
      <c r="H13" s="103"/>
      <c r="I13" s="103"/>
      <c r="J13" s="103"/>
      <c r="K13" s="103"/>
      <c r="L13" s="103"/>
      <c r="M13" s="103"/>
      <c r="N13" s="103"/>
      <c r="O13" s="104">
        <v>0.11720637989366844</v>
      </c>
    </row>
    <row r="14" spans="2:19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5"/>
    </row>
    <row r="15" spans="2:19" ht="24" customHeight="1">
      <c r="B15" s="222" t="s">
        <v>5</v>
      </c>
      <c r="C15" s="238" t="str">
        <f>'R_MC NEW 2026vs2025'!C15:D15</f>
        <v>APRIL</v>
      </c>
      <c r="D15" s="238"/>
      <c r="E15" s="239" t="s">
        <v>30</v>
      </c>
      <c r="F15" s="240" t="str">
        <f>'R_PTW 2026vs2025'!F9:G9</f>
        <v>JANUARY-APRIL</v>
      </c>
      <c r="G15" s="240"/>
      <c r="H15" s="239" t="s">
        <v>30</v>
      </c>
      <c r="I15" s="8"/>
      <c r="J15" s="8"/>
      <c r="K15" s="8"/>
      <c r="L15" s="8"/>
      <c r="M15" s="8"/>
      <c r="N15" s="8"/>
      <c r="O15" s="105"/>
    </row>
    <row r="16" spans="2:19" ht="21" customHeight="1">
      <c r="B16" s="222"/>
      <c r="C16" s="60">
        <f>'R_MC NEW 2026vs2025'!C16</f>
        <v>2026</v>
      </c>
      <c r="D16" s="60">
        <f>'R_MC NEW 2026vs2025'!D16</f>
        <v>2025</v>
      </c>
      <c r="E16" s="239"/>
      <c r="F16" s="60">
        <f>'R_MC NEW 2026vs2025'!F16</f>
        <v>2026</v>
      </c>
      <c r="G16" s="60">
        <f>'R_MC NEW 2026vs2025'!G16</f>
        <v>2025</v>
      </c>
      <c r="H16" s="239"/>
      <c r="I16" s="8"/>
      <c r="J16" s="8"/>
      <c r="K16" s="8"/>
      <c r="L16" s="8"/>
      <c r="M16" s="8"/>
      <c r="N16" s="8"/>
      <c r="O16" s="105"/>
    </row>
    <row r="17" spans="2:15" ht="19.5" customHeight="1">
      <c r="B17" s="106" t="s">
        <v>35</v>
      </c>
      <c r="C17" s="62">
        <v>1834</v>
      </c>
      <c r="D17" s="62">
        <v>1725</v>
      </c>
      <c r="E17" s="63">
        <v>6.3188405797101499E-2</v>
      </c>
      <c r="F17" s="62">
        <v>4623</v>
      </c>
      <c r="G17" s="61">
        <v>4138</v>
      </c>
      <c r="H17" s="63">
        <v>0.11720637989366844</v>
      </c>
      <c r="I17" s="8"/>
      <c r="J17" s="8"/>
      <c r="K17" s="8"/>
      <c r="L17" s="8"/>
      <c r="M17" s="8"/>
      <c r="N17" s="8"/>
      <c r="O17" s="105"/>
    </row>
    <row r="43" spans="2:15">
      <c r="B43" s="237" t="s">
        <v>65</v>
      </c>
      <c r="C43" s="237"/>
      <c r="D43" s="237"/>
      <c r="E43" s="237"/>
      <c r="F43" s="237"/>
      <c r="G43" s="237"/>
      <c r="H43" s="237"/>
    </row>
    <row r="44" spans="2:15">
      <c r="B44" s="2"/>
    </row>
    <row r="47" spans="2:15" hidden="1"/>
    <row r="48" spans="2:15" hidden="1">
      <c r="B48" t="s">
        <v>31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8">
        <v>0.53667953667953672</v>
      </c>
      <c r="D49" s="8">
        <v>0.57240204429301533</v>
      </c>
      <c r="E49" s="8">
        <v>0.50808080808080813</v>
      </c>
      <c r="F49" s="8">
        <v>0.38286066584463624</v>
      </c>
      <c r="G49" s="8">
        <v>0.53184281842818426</v>
      </c>
      <c r="H49" s="8">
        <v>0.39175257731958762</v>
      </c>
      <c r="I49" s="8">
        <v>0.33357771260997066</v>
      </c>
      <c r="J49" s="8">
        <v>0.40526315789473683</v>
      </c>
      <c r="K49" s="8">
        <v>0.44</v>
      </c>
      <c r="L49" s="8">
        <v>0.61350844277673544</v>
      </c>
      <c r="M49" s="8">
        <v>0.81818181818181823</v>
      </c>
      <c r="N49" s="8">
        <v>1.1981981981981982</v>
      </c>
      <c r="O49" s="8">
        <v>0.48017950635751683</v>
      </c>
    </row>
    <row r="50" spans="2:16" hidden="1">
      <c r="B50" t="s">
        <v>32</v>
      </c>
      <c r="C50" s="107">
        <v>316</v>
      </c>
      <c r="D50" s="108">
        <v>531</v>
      </c>
      <c r="E50" s="108">
        <v>826</v>
      </c>
      <c r="F50" s="108">
        <v>728</v>
      </c>
      <c r="G50" s="108">
        <v>677</v>
      </c>
      <c r="H50" s="108">
        <v>632</v>
      </c>
      <c r="I50" s="108">
        <v>583</v>
      </c>
      <c r="J50" s="108">
        <v>390</v>
      </c>
      <c r="K50" s="108">
        <v>402</v>
      </c>
      <c r="L50" s="109">
        <v>205</v>
      </c>
      <c r="M50" s="110">
        <v>225</v>
      </c>
      <c r="N50">
        <v>241</v>
      </c>
      <c r="O50">
        <v>5756</v>
      </c>
      <c r="P50">
        <v>2401</v>
      </c>
    </row>
    <row r="51" spans="2:16" hidden="1">
      <c r="C51" s="8">
        <v>2.1351351351351351</v>
      </c>
      <c r="D51" s="8">
        <v>2.0661478599221792</v>
      </c>
      <c r="E51" s="8">
        <v>0.7428057553956835</v>
      </c>
      <c r="F51" s="8">
        <v>0.4925575101488498</v>
      </c>
      <c r="G51" s="8">
        <v>0.55628594905505346</v>
      </c>
      <c r="H51" s="8">
        <v>0.51930977814297452</v>
      </c>
      <c r="I51" s="8">
        <v>0.52333931777378817</v>
      </c>
      <c r="J51" s="8">
        <v>0.48088779284833538</v>
      </c>
      <c r="K51" s="8">
        <v>0.73897058823529416</v>
      </c>
      <c r="L51" s="8">
        <v>0.66129032258064513</v>
      </c>
      <c r="M51" s="8">
        <v>0.8035714285714286</v>
      </c>
      <c r="N51" s="8">
        <v>1.0711111111111111</v>
      </c>
      <c r="O51" s="8">
        <v>0.6606220589923103</v>
      </c>
      <c r="P51" s="111" t="e">
        <v>#DIV/0!</v>
      </c>
    </row>
    <row r="52" spans="2:16" hidden="1">
      <c r="B52" t="s">
        <v>32</v>
      </c>
      <c r="C52">
        <v>171</v>
      </c>
      <c r="D52">
        <v>277</v>
      </c>
      <c r="E52">
        <v>688</v>
      </c>
      <c r="F52">
        <v>849</v>
      </c>
      <c r="O52">
        <v>1985</v>
      </c>
    </row>
    <row r="53" spans="2:16" ht="12.75" hidden="1" customHeight="1">
      <c r="C53">
        <v>0.70954356846473032</v>
      </c>
      <c r="D53">
        <v>0.9264214046822743</v>
      </c>
      <c r="E53">
        <v>0.71443406022845279</v>
      </c>
      <c r="F53">
        <v>0.57326130992572588</v>
      </c>
      <c r="G53">
        <v>0</v>
      </c>
      <c r="H53">
        <v>0</v>
      </c>
      <c r="I53" t="e">
        <v>#DIV/0!</v>
      </c>
      <c r="J53" t="e">
        <v>#DIV/0!</v>
      </c>
      <c r="K53" t="e">
        <v>#DIV/0!</v>
      </c>
      <c r="L53" t="e">
        <v>#DIV/0!</v>
      </c>
      <c r="M53" t="e">
        <v>#DIV/0!</v>
      </c>
      <c r="N53" t="e">
        <v>#DIV/0!</v>
      </c>
      <c r="O53">
        <v>0.35541629364368843</v>
      </c>
    </row>
    <row r="54" spans="2:16" ht="12.75" hidden="1" customHeight="1"/>
  </sheetData>
  <mergeCells count="7">
    <mergeCell ref="B43:H43"/>
    <mergeCell ref="B2:O2"/>
    <mergeCell ref="B15:B16"/>
    <mergeCell ref="C15:D15"/>
    <mergeCell ref="E15:E16"/>
    <mergeCell ref="F15:G15"/>
    <mergeCell ref="H15:H16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B1:L114"/>
  <sheetViews>
    <sheetView showGridLines="0" zoomScale="80" zoomScaleNormal="8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44"/>
      <c r="C1" s="244"/>
      <c r="D1" s="244"/>
      <c r="E1" s="244"/>
      <c r="F1" s="244"/>
      <c r="G1" s="244"/>
      <c r="H1" s="244"/>
      <c r="I1" s="112"/>
      <c r="J1" s="112"/>
      <c r="K1" s="112"/>
      <c r="L1" s="112"/>
    </row>
    <row r="2" spans="2:12" ht="14.25">
      <c r="B2" s="235" t="s">
        <v>139</v>
      </c>
      <c r="C2" s="235"/>
      <c r="D2" s="235"/>
      <c r="E2" s="235"/>
      <c r="F2" s="235"/>
      <c r="G2" s="235"/>
      <c r="H2" s="235"/>
      <c r="I2" s="241"/>
      <c r="J2" s="241"/>
      <c r="K2" s="241"/>
      <c r="L2" s="241"/>
    </row>
    <row r="3" spans="2:12" ht="24" customHeight="1">
      <c r="B3" s="236" t="s">
        <v>49</v>
      </c>
      <c r="C3" s="228" t="s">
        <v>50</v>
      </c>
      <c r="D3" s="228" t="str">
        <f>'R_MC 2026 rankings'!D3:H3</f>
        <v>January-April</v>
      </c>
      <c r="E3" s="228"/>
      <c r="F3" s="228"/>
      <c r="G3" s="228"/>
      <c r="H3" s="228"/>
      <c r="I3" s="113"/>
      <c r="J3" s="114"/>
      <c r="K3" s="114"/>
      <c r="L3" s="114"/>
    </row>
    <row r="4" spans="2:12">
      <c r="B4" s="236"/>
      <c r="C4" s="228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41</v>
      </c>
      <c r="D5" s="161">
        <v>829</v>
      </c>
      <c r="E5" s="72">
        <v>0.17932078736751028</v>
      </c>
      <c r="F5" s="161">
        <v>674</v>
      </c>
      <c r="G5" s="72">
        <v>0.16284126600628171</v>
      </c>
      <c r="H5" s="115">
        <v>0.22997032640949544</v>
      </c>
      <c r="J5" s="6"/>
      <c r="K5" s="6"/>
      <c r="L5" s="6"/>
    </row>
    <row r="6" spans="2:12">
      <c r="B6" s="162">
        <v>2</v>
      </c>
      <c r="C6" s="163" t="s">
        <v>26</v>
      </c>
      <c r="D6" s="164">
        <v>780</v>
      </c>
      <c r="E6" s="74">
        <v>0.16872160934458144</v>
      </c>
      <c r="F6" s="164">
        <v>965</v>
      </c>
      <c r="G6" s="74">
        <v>0.23314810340661996</v>
      </c>
      <c r="H6" s="116">
        <v>-0.19170984455958551</v>
      </c>
      <c r="J6" s="6"/>
      <c r="K6" s="6"/>
      <c r="L6" s="6"/>
    </row>
    <row r="7" spans="2:12">
      <c r="B7" s="159">
        <v>3</v>
      </c>
      <c r="C7" s="160" t="s">
        <v>90</v>
      </c>
      <c r="D7" s="161">
        <v>615</v>
      </c>
      <c r="E7" s="72">
        <v>0.13303049967553537</v>
      </c>
      <c r="F7" s="161">
        <v>496</v>
      </c>
      <c r="G7" s="72">
        <v>0.11983570910848031</v>
      </c>
      <c r="H7" s="115">
        <v>0.23991935483870974</v>
      </c>
      <c r="J7" s="6"/>
      <c r="K7" s="6"/>
      <c r="L7" s="6"/>
    </row>
    <row r="8" spans="2:12">
      <c r="B8" s="162">
        <v>4</v>
      </c>
      <c r="C8" s="163" t="s">
        <v>71</v>
      </c>
      <c r="D8" s="164">
        <v>452</v>
      </c>
      <c r="E8" s="74">
        <v>9.7772009517629252E-2</v>
      </c>
      <c r="F8" s="164">
        <v>326</v>
      </c>
      <c r="G8" s="74">
        <v>7.8762986228557624E-2</v>
      </c>
      <c r="H8" s="116">
        <v>0.38650306748466257</v>
      </c>
      <c r="J8" s="6"/>
      <c r="K8" s="6"/>
      <c r="L8" s="6"/>
    </row>
    <row r="9" spans="2:12">
      <c r="B9" s="159">
        <v>5</v>
      </c>
      <c r="C9" s="160" t="s">
        <v>64</v>
      </c>
      <c r="D9" s="161">
        <v>186</v>
      </c>
      <c r="E9" s="72">
        <v>4.0233614536015573E-2</v>
      </c>
      <c r="F9" s="161">
        <v>229</v>
      </c>
      <c r="G9" s="72">
        <v>5.5327373761778209E-2</v>
      </c>
      <c r="H9" s="115">
        <v>-0.18777292576419213</v>
      </c>
      <c r="J9" s="6"/>
      <c r="K9" s="6"/>
      <c r="L9" s="6"/>
    </row>
    <row r="10" spans="2:12">
      <c r="B10" s="162">
        <v>6</v>
      </c>
      <c r="C10" s="163" t="s">
        <v>81</v>
      </c>
      <c r="D10" s="164">
        <v>183</v>
      </c>
      <c r="E10" s="74">
        <v>3.9584685269305649E-2</v>
      </c>
      <c r="F10" s="164">
        <v>211</v>
      </c>
      <c r="G10" s="74">
        <v>5.0978497221551101E-2</v>
      </c>
      <c r="H10" s="116">
        <v>-0.13270142180094791</v>
      </c>
      <c r="J10" s="6"/>
      <c r="K10" s="6"/>
      <c r="L10" s="6"/>
    </row>
    <row r="11" spans="2:12">
      <c r="B11" s="159">
        <v>7</v>
      </c>
      <c r="C11" s="160" t="s">
        <v>91</v>
      </c>
      <c r="D11" s="161">
        <v>169</v>
      </c>
      <c r="E11" s="72">
        <v>3.6556348691325978E-2</v>
      </c>
      <c r="F11" s="161">
        <v>129</v>
      </c>
      <c r="G11" s="72">
        <v>3.1166948538294274E-2</v>
      </c>
      <c r="H11" s="115">
        <v>0.31007751937984507</v>
      </c>
      <c r="J11" s="6"/>
      <c r="K11" s="6"/>
      <c r="L11" s="6"/>
    </row>
    <row r="12" spans="2:12">
      <c r="B12" s="162">
        <v>8</v>
      </c>
      <c r="C12" s="163" t="s">
        <v>113</v>
      </c>
      <c r="D12" s="164">
        <v>127</v>
      </c>
      <c r="E12" s="74">
        <v>2.7471338957386977E-2</v>
      </c>
      <c r="F12" s="164">
        <v>57</v>
      </c>
      <c r="G12" s="74">
        <v>1.3771442377385841E-2</v>
      </c>
      <c r="H12" s="116">
        <v>1.2280701754385963</v>
      </c>
      <c r="J12" s="6"/>
      <c r="K12" s="6"/>
      <c r="L12" s="6"/>
    </row>
    <row r="13" spans="2:12">
      <c r="B13" s="159">
        <v>9</v>
      </c>
      <c r="C13" s="160" t="s">
        <v>150</v>
      </c>
      <c r="D13" s="161">
        <v>116</v>
      </c>
      <c r="E13" s="72">
        <v>2.5091931646117241E-2</v>
      </c>
      <c r="F13" s="161">
        <v>91</v>
      </c>
      <c r="G13" s="72">
        <v>2.1985986953370378E-2</v>
      </c>
      <c r="H13" s="115">
        <v>0.27472527472527464</v>
      </c>
      <c r="J13" s="6"/>
      <c r="K13" s="6"/>
      <c r="L13" s="6"/>
    </row>
    <row r="14" spans="2:12">
      <c r="B14" s="162">
        <v>10</v>
      </c>
      <c r="C14" s="163" t="s">
        <v>152</v>
      </c>
      <c r="D14" s="164">
        <v>86</v>
      </c>
      <c r="E14" s="74">
        <v>1.8602638979017955E-2</v>
      </c>
      <c r="F14" s="164">
        <v>0</v>
      </c>
      <c r="G14" s="74">
        <v>0</v>
      </c>
      <c r="H14" s="116"/>
      <c r="J14" s="6"/>
      <c r="K14" s="6"/>
      <c r="L14" s="6"/>
    </row>
    <row r="15" spans="2:12">
      <c r="B15" s="229" t="s">
        <v>80</v>
      </c>
      <c r="C15" s="229"/>
      <c r="D15" s="89">
        <v>3543</v>
      </c>
      <c r="E15" s="90">
        <v>0.76638546398442564</v>
      </c>
      <c r="F15" s="89">
        <v>3178</v>
      </c>
      <c r="G15" s="90">
        <v>0.76781831360231934</v>
      </c>
      <c r="H15" s="91">
        <v>0.11485210824417869</v>
      </c>
    </row>
    <row r="16" spans="2:12">
      <c r="B16" s="229" t="s">
        <v>79</v>
      </c>
      <c r="C16" s="229"/>
      <c r="D16" s="89">
        <v>1080</v>
      </c>
      <c r="E16" s="90">
        <v>0.2336145360155743</v>
      </c>
      <c r="F16" s="89">
        <v>961</v>
      </c>
      <c r="G16" s="90">
        <v>0.23218168639768061</v>
      </c>
      <c r="H16" s="91">
        <v>0.1238293444328824</v>
      </c>
      <c r="I16" s="117"/>
    </row>
    <row r="17" spans="2:8">
      <c r="B17" s="230" t="s">
        <v>4</v>
      </c>
      <c r="C17" s="230"/>
      <c r="D17" s="165">
        <v>4623</v>
      </c>
      <c r="E17" s="92">
        <v>0.99999999999999933</v>
      </c>
      <c r="F17" s="165">
        <v>4139</v>
      </c>
      <c r="G17" s="92">
        <v>1</v>
      </c>
      <c r="H17" s="166">
        <v>0.11693645808166231</v>
      </c>
    </row>
    <row r="18" spans="2:8" ht="12.75" customHeight="1">
      <c r="B18" s="242" t="s">
        <v>65</v>
      </c>
      <c r="C18" s="242"/>
      <c r="D18" s="242"/>
      <c r="E18" s="242"/>
      <c r="F18" s="242"/>
      <c r="G18" s="242"/>
      <c r="H18" s="242"/>
    </row>
    <row r="19" spans="2:8">
      <c r="B19" s="243" t="s">
        <v>39</v>
      </c>
      <c r="C19" s="243"/>
      <c r="D19" s="243"/>
      <c r="E19" s="243"/>
      <c r="F19" s="243"/>
      <c r="G19" s="243"/>
      <c r="H19" s="243"/>
    </row>
    <row r="20" spans="2:8">
      <c r="B20" s="243"/>
      <c r="C20" s="243"/>
      <c r="D20" s="243"/>
      <c r="E20" s="243"/>
      <c r="F20" s="243"/>
      <c r="G20" s="243"/>
      <c r="H20" s="243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80" zoomScaleNormal="80" workbookViewId="0">
      <selection activeCell="F11" sqref="F11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16" max="16" width="11.710937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11" t="s">
        <v>140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  <c r="P2" s="13" t="s">
        <v>115</v>
      </c>
    </row>
    <row r="3" spans="2:35" ht="15.75" customHeight="1">
      <c r="B3" s="106" t="s">
        <v>3</v>
      </c>
      <c r="C3" s="177">
        <v>4166</v>
      </c>
      <c r="D3" s="177">
        <v>5329</v>
      </c>
      <c r="E3" s="177">
        <v>11136</v>
      </c>
      <c r="F3" s="177">
        <v>10118</v>
      </c>
      <c r="G3" s="177"/>
      <c r="H3" s="177"/>
      <c r="I3" s="177"/>
      <c r="J3" s="177"/>
      <c r="K3" s="177"/>
      <c r="L3" s="177"/>
      <c r="M3" s="177"/>
      <c r="N3" s="177"/>
      <c r="O3" s="177">
        <v>30749</v>
      </c>
      <c r="P3" s="207">
        <v>0.90747845590839338</v>
      </c>
    </row>
    <row r="4" spans="2:35" ht="15.75" customHeight="1">
      <c r="B4" s="106" t="s">
        <v>2</v>
      </c>
      <c r="C4" s="177">
        <v>426</v>
      </c>
      <c r="D4" s="177">
        <v>494</v>
      </c>
      <c r="E4" s="177">
        <v>1090</v>
      </c>
      <c r="F4" s="177">
        <v>1125</v>
      </c>
      <c r="G4" s="177"/>
      <c r="H4" s="177"/>
      <c r="I4" s="177"/>
      <c r="J4" s="177"/>
      <c r="K4" s="177"/>
      <c r="L4" s="177"/>
      <c r="M4" s="177"/>
      <c r="N4" s="177"/>
      <c r="O4" s="177">
        <v>3135</v>
      </c>
      <c r="P4" s="207">
        <v>9.2521544091606664E-2</v>
      </c>
    </row>
    <row r="5" spans="2:35">
      <c r="B5" s="120" t="s">
        <v>93</v>
      </c>
      <c r="C5" s="178">
        <v>4592</v>
      </c>
      <c r="D5" s="178">
        <v>5823</v>
      </c>
      <c r="E5" s="178">
        <v>12226</v>
      </c>
      <c r="F5" s="178">
        <v>11243</v>
      </c>
      <c r="G5" s="178"/>
      <c r="H5" s="178"/>
      <c r="I5" s="178"/>
      <c r="J5" s="178"/>
      <c r="K5" s="178"/>
      <c r="L5" s="178"/>
      <c r="M5" s="178"/>
      <c r="N5" s="178"/>
      <c r="O5" s="178">
        <v>33884</v>
      </c>
      <c r="P5" s="208">
        <v>1</v>
      </c>
    </row>
    <row r="6" spans="2:35" ht="15.75" customHeight="1">
      <c r="B6" s="121" t="s">
        <v>94</v>
      </c>
      <c r="C6" s="122">
        <v>-3.6912751677852351E-2</v>
      </c>
      <c r="D6" s="122">
        <v>0.26807491289198615</v>
      </c>
      <c r="E6" s="122">
        <v>1.0996050145972864</v>
      </c>
      <c r="F6" s="122">
        <v>-8.0402421069851182E-2</v>
      </c>
      <c r="G6" s="122"/>
      <c r="H6" s="122"/>
      <c r="I6" s="122"/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134</v>
      </c>
      <c r="C7" s="124">
        <v>-0.22116689280868385</v>
      </c>
      <c r="D7" s="124">
        <v>-0.14955454943770996</v>
      </c>
      <c r="E7" s="124">
        <v>0.10124301927580626</v>
      </c>
      <c r="F7" s="124">
        <v>-0.11367757193535677</v>
      </c>
      <c r="G7" s="124"/>
      <c r="H7" s="124"/>
      <c r="I7" s="124"/>
      <c r="J7" s="124"/>
      <c r="K7" s="124"/>
      <c r="L7" s="124"/>
      <c r="M7" s="124"/>
      <c r="N7" s="124"/>
      <c r="O7" s="124">
        <v>-7.2433616205858198E-2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2" t="s">
        <v>5</v>
      </c>
      <c r="C9" s="238" t="str">
        <f>'R_MP NEW 2026vs2025'!C15:D15</f>
        <v>APRIL</v>
      </c>
      <c r="D9" s="238"/>
      <c r="E9" s="239" t="s">
        <v>30</v>
      </c>
      <c r="F9" s="240" t="str">
        <f>'R_PTW 2026vs2025'!F9:G9</f>
        <v>JANUARY-APRIL</v>
      </c>
      <c r="G9" s="240"/>
      <c r="H9" s="239" t="s">
        <v>30</v>
      </c>
      <c r="O9" s="3"/>
    </row>
    <row r="10" spans="2:35" ht="26.25" customHeight="1">
      <c r="B10" s="222"/>
      <c r="C10" s="60">
        <f>'R_MP NEW 2026vs2025'!C16</f>
        <v>2026</v>
      </c>
      <c r="D10" s="60">
        <f>'R_MP NEW 2026vs2025'!D16</f>
        <v>2025</v>
      </c>
      <c r="E10" s="239"/>
      <c r="F10" s="60">
        <f>'R_MP NEW 2026vs2025'!F16</f>
        <v>2026</v>
      </c>
      <c r="G10" s="60">
        <f>'R_MP NEW 2026vs2025'!G16</f>
        <v>2025</v>
      </c>
      <c r="H10" s="239"/>
      <c r="I10" s="4"/>
      <c r="O10" s="3"/>
    </row>
    <row r="11" spans="2:35" ht="18" customHeight="1">
      <c r="B11" s="106" t="s">
        <v>22</v>
      </c>
      <c r="C11" s="125">
        <v>10118</v>
      </c>
      <c r="D11" s="125">
        <v>11370</v>
      </c>
      <c r="E11" s="126">
        <v>-0.11011433597185571</v>
      </c>
      <c r="F11" s="125">
        <v>30749</v>
      </c>
      <c r="G11" s="106">
        <v>32662</v>
      </c>
      <c r="H11" s="126">
        <v>-5.8569591574306523E-2</v>
      </c>
      <c r="I11" s="4"/>
      <c r="O11" s="3"/>
      <c r="AI11" s="8"/>
    </row>
    <row r="12" spans="2:35" ht="18" customHeight="1">
      <c r="B12" s="106" t="s">
        <v>23</v>
      </c>
      <c r="C12" s="125">
        <v>1125</v>
      </c>
      <c r="D12" s="125">
        <v>1315</v>
      </c>
      <c r="E12" s="126">
        <v>-0.14448669201520914</v>
      </c>
      <c r="F12" s="125">
        <v>3135</v>
      </c>
      <c r="G12" s="106">
        <v>3868</v>
      </c>
      <c r="H12" s="126">
        <v>-0.1895036194415719</v>
      </c>
      <c r="O12" s="3"/>
      <c r="R12" s="9"/>
      <c r="AI12" s="8"/>
    </row>
    <row r="13" spans="2:35" ht="18" customHeight="1">
      <c r="B13" s="127" t="s">
        <v>4</v>
      </c>
      <c r="C13" s="127">
        <v>11243</v>
      </c>
      <c r="D13" s="127">
        <v>12685</v>
      </c>
      <c r="E13" s="128">
        <v>-0.11367757193535677</v>
      </c>
      <c r="F13" s="127">
        <v>33884</v>
      </c>
      <c r="G13" s="127">
        <v>36530</v>
      </c>
      <c r="H13" s="128">
        <v>-7.2433616205858198E-2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97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5209</v>
      </c>
      <c r="D44" s="177">
        <v>6125</v>
      </c>
      <c r="E44" s="177">
        <v>9958</v>
      </c>
      <c r="F44" s="177">
        <v>11370</v>
      </c>
      <c r="G44" s="177">
        <v>9845</v>
      </c>
      <c r="H44" s="177">
        <v>9692</v>
      </c>
      <c r="I44" s="177">
        <v>10305</v>
      </c>
      <c r="J44" s="177">
        <v>7445</v>
      </c>
      <c r="K44" s="177">
        <v>6877</v>
      </c>
      <c r="L44" s="177">
        <v>5661</v>
      </c>
      <c r="M44" s="177">
        <v>4234</v>
      </c>
      <c r="N44" s="177">
        <v>4323</v>
      </c>
      <c r="O44" s="177">
        <v>91044</v>
      </c>
    </row>
    <row r="45" spans="2:15">
      <c r="B45" s="106" t="s">
        <v>2</v>
      </c>
      <c r="C45" s="177">
        <v>687</v>
      </c>
      <c r="D45" s="177">
        <v>722</v>
      </c>
      <c r="E45" s="177">
        <v>1144</v>
      </c>
      <c r="F45" s="177">
        <v>1315</v>
      </c>
      <c r="G45" s="177">
        <v>1235</v>
      </c>
      <c r="H45" s="177">
        <v>1204</v>
      </c>
      <c r="I45" s="177">
        <v>1352</v>
      </c>
      <c r="J45" s="177">
        <v>1124</v>
      </c>
      <c r="K45" s="177">
        <v>1041</v>
      </c>
      <c r="L45" s="177">
        <v>691</v>
      </c>
      <c r="M45" s="177">
        <v>503</v>
      </c>
      <c r="N45" s="177">
        <v>445</v>
      </c>
      <c r="O45" s="177">
        <v>11463</v>
      </c>
    </row>
    <row r="46" spans="2:15">
      <c r="B46" s="120" t="s">
        <v>93</v>
      </c>
      <c r="C46" s="178">
        <v>5896</v>
      </c>
      <c r="D46" s="178">
        <v>6847</v>
      </c>
      <c r="E46" s="178">
        <v>11102</v>
      </c>
      <c r="F46" s="178">
        <v>12685</v>
      </c>
      <c r="G46" s="178">
        <v>11080</v>
      </c>
      <c r="H46" s="178">
        <v>10896</v>
      </c>
      <c r="I46" s="178">
        <v>11657</v>
      </c>
      <c r="J46" s="178">
        <v>8569</v>
      </c>
      <c r="K46" s="178">
        <v>7918</v>
      </c>
      <c r="L46" s="178">
        <v>6352</v>
      </c>
      <c r="M46" s="178">
        <v>4737</v>
      </c>
      <c r="N46" s="178">
        <v>4768</v>
      </c>
      <c r="O46" s="178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="80" zoomScaleNormal="80" workbookViewId="0">
      <selection activeCell="F21" sqref="F21"/>
    </sheetView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20" t="s">
        <v>141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 ht="21" customHeight="1">
      <c r="B3" s="246" t="s">
        <v>3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100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48"/>
      <c r="S5" s="9"/>
    </row>
    <row r="6" spans="2:19" ht="13.5" customHeight="1">
      <c r="B6" s="131" t="s">
        <v>101</v>
      </c>
      <c r="C6" s="173">
        <v>1250</v>
      </c>
      <c r="D6" s="173">
        <v>2206</v>
      </c>
      <c r="E6" s="173">
        <v>4859</v>
      </c>
      <c r="F6" s="173">
        <v>5457</v>
      </c>
      <c r="G6" s="173">
        <v>5311</v>
      </c>
      <c r="H6" s="173">
        <v>5002</v>
      </c>
      <c r="I6" s="173">
        <v>5333</v>
      </c>
      <c r="J6" s="173">
        <v>3807</v>
      </c>
      <c r="K6" s="173">
        <v>2983</v>
      </c>
      <c r="L6" s="173">
        <v>2051</v>
      </c>
      <c r="M6" s="173">
        <v>1420</v>
      </c>
      <c r="N6" s="173">
        <v>1687</v>
      </c>
      <c r="O6" s="173">
        <v>41366</v>
      </c>
      <c r="P6" s="48"/>
      <c r="S6" s="9"/>
    </row>
    <row r="7" spans="2:19" ht="13.5" customHeight="1">
      <c r="B7" s="131" t="s">
        <v>102</v>
      </c>
      <c r="C7" s="173">
        <v>5209</v>
      </c>
      <c r="D7" s="173">
        <v>6125</v>
      </c>
      <c r="E7" s="173">
        <v>9958</v>
      </c>
      <c r="F7" s="173">
        <v>11370</v>
      </c>
      <c r="G7" s="173">
        <v>9845</v>
      </c>
      <c r="H7" s="173">
        <v>9692</v>
      </c>
      <c r="I7" s="173">
        <v>10305</v>
      </c>
      <c r="J7" s="173">
        <v>7445</v>
      </c>
      <c r="K7" s="173">
        <v>6877</v>
      </c>
      <c r="L7" s="173">
        <v>5661</v>
      </c>
      <c r="M7" s="173">
        <v>4234</v>
      </c>
      <c r="N7" s="173">
        <v>4323</v>
      </c>
      <c r="O7" s="173">
        <v>91044</v>
      </c>
      <c r="P7" s="48"/>
      <c r="S7" s="9"/>
    </row>
    <row r="8" spans="2:19" ht="13.5" customHeight="1">
      <c r="B8" s="132" t="s">
        <v>103</v>
      </c>
      <c r="C8" s="174">
        <v>6459</v>
      </c>
      <c r="D8" s="174">
        <v>8331</v>
      </c>
      <c r="E8" s="174">
        <v>14817</v>
      </c>
      <c r="F8" s="174">
        <v>16827</v>
      </c>
      <c r="G8" s="174">
        <v>15156</v>
      </c>
      <c r="H8" s="174">
        <v>14694</v>
      </c>
      <c r="I8" s="174">
        <v>15638</v>
      </c>
      <c r="J8" s="174">
        <v>11252</v>
      </c>
      <c r="K8" s="174">
        <v>9860</v>
      </c>
      <c r="L8" s="174">
        <v>7712</v>
      </c>
      <c r="M8" s="174">
        <v>5654</v>
      </c>
      <c r="N8" s="174">
        <v>6010</v>
      </c>
      <c r="O8" s="174">
        <v>132410</v>
      </c>
      <c r="P8" s="48"/>
      <c r="S8" s="9"/>
    </row>
    <row r="9" spans="2:19" ht="13.5" customHeight="1">
      <c r="B9" s="130" t="s">
        <v>142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48"/>
      <c r="S9" s="9"/>
    </row>
    <row r="10" spans="2:19">
      <c r="B10" s="133" t="s">
        <v>143</v>
      </c>
      <c r="C10" s="175">
        <v>1803</v>
      </c>
      <c r="D10" s="175">
        <v>2572</v>
      </c>
      <c r="E10" s="175">
        <v>7596</v>
      </c>
      <c r="F10" s="175">
        <v>8002</v>
      </c>
      <c r="G10" s="175"/>
      <c r="H10" s="175"/>
      <c r="I10" s="175"/>
      <c r="J10" s="175"/>
      <c r="K10" s="175"/>
      <c r="L10" s="175"/>
      <c r="M10" s="175"/>
      <c r="N10" s="175"/>
      <c r="O10" s="175">
        <v>19973</v>
      </c>
      <c r="P10" s="48"/>
      <c r="S10" s="9"/>
    </row>
    <row r="11" spans="2:19" s="9" customFormat="1">
      <c r="B11" s="131" t="s">
        <v>144</v>
      </c>
      <c r="C11" s="173">
        <v>4166</v>
      </c>
      <c r="D11" s="173">
        <v>5329</v>
      </c>
      <c r="E11" s="173">
        <v>11136</v>
      </c>
      <c r="F11" s="173">
        <v>10118</v>
      </c>
      <c r="G11" s="173"/>
      <c r="H11" s="173"/>
      <c r="I11" s="173"/>
      <c r="J11" s="173"/>
      <c r="K11" s="173"/>
      <c r="L11" s="173"/>
      <c r="M11" s="173"/>
      <c r="N11" s="173"/>
      <c r="O11" s="173">
        <v>30749</v>
      </c>
      <c r="P11" s="51"/>
    </row>
    <row r="12" spans="2:19">
      <c r="B12" s="132" t="s">
        <v>145</v>
      </c>
      <c r="C12" s="174">
        <v>5969</v>
      </c>
      <c r="D12" s="174">
        <v>7901</v>
      </c>
      <c r="E12" s="174">
        <v>18732</v>
      </c>
      <c r="F12" s="174">
        <v>18120</v>
      </c>
      <c r="G12" s="174"/>
      <c r="H12" s="174"/>
      <c r="I12" s="174"/>
      <c r="J12" s="174"/>
      <c r="K12" s="174"/>
      <c r="L12" s="174"/>
      <c r="M12" s="174"/>
      <c r="N12" s="174"/>
      <c r="O12" s="174">
        <v>50722</v>
      </c>
      <c r="P12" s="8"/>
      <c r="S12" s="9"/>
    </row>
    <row r="13" spans="2:19" ht="13.5" customHeight="1">
      <c r="B13" s="133" t="s">
        <v>17</v>
      </c>
      <c r="C13" s="134">
        <v>-7.5863136708468781E-2</v>
      </c>
      <c r="D13" s="134">
        <v>-5.1614452046573001E-2</v>
      </c>
      <c r="E13" s="134">
        <v>0.26422352702976304</v>
      </c>
      <c r="F13" s="134">
        <v>7.6840791584952717E-2</v>
      </c>
      <c r="G13" s="134"/>
      <c r="H13" s="134"/>
      <c r="I13" s="134"/>
      <c r="J13" s="134"/>
      <c r="K13" s="134"/>
      <c r="L13" s="134"/>
      <c r="M13" s="134"/>
      <c r="N13" s="134"/>
      <c r="O13" s="134">
        <v>9.23461256837661E-2</v>
      </c>
      <c r="P13" s="48"/>
      <c r="S13" s="9"/>
    </row>
    <row r="14" spans="2:19">
      <c r="B14" s="133" t="s">
        <v>18</v>
      </c>
      <c r="C14" s="134">
        <v>0.4423999999999999</v>
      </c>
      <c r="D14" s="134">
        <v>0.16591115140525847</v>
      </c>
      <c r="E14" s="134">
        <v>0.56328462646635113</v>
      </c>
      <c r="F14" s="134">
        <v>0.46637346527395995</v>
      </c>
      <c r="G14" s="134"/>
      <c r="H14" s="134"/>
      <c r="I14" s="134"/>
      <c r="J14" s="134"/>
      <c r="K14" s="134"/>
      <c r="L14" s="134"/>
      <c r="M14" s="134"/>
      <c r="N14" s="134"/>
      <c r="O14" s="134">
        <v>0.45026139994191117</v>
      </c>
      <c r="P14" s="48"/>
      <c r="S14" s="9"/>
    </row>
    <row r="15" spans="2:19" s="9" customFormat="1">
      <c r="B15" s="133" t="s">
        <v>19</v>
      </c>
      <c r="C15" s="134">
        <v>-0.20023037051257442</v>
      </c>
      <c r="D15" s="134">
        <v>-0.12995918367346937</v>
      </c>
      <c r="E15" s="134">
        <v>0.11829684675637675</v>
      </c>
      <c r="F15" s="134">
        <v>-0.11011433597185571</v>
      </c>
      <c r="G15" s="134"/>
      <c r="H15" s="134"/>
      <c r="I15" s="134"/>
      <c r="J15" s="134"/>
      <c r="K15" s="134"/>
      <c r="L15" s="134"/>
      <c r="M15" s="134"/>
      <c r="N15" s="134"/>
      <c r="O15" s="134">
        <v>-5.8569591574306523E-2</v>
      </c>
      <c r="P15" s="51"/>
    </row>
    <row r="16" spans="2:19">
      <c r="B16" s="133" t="s">
        <v>20</v>
      </c>
      <c r="C16" s="134">
        <v>0.30206064667448485</v>
      </c>
      <c r="D16" s="134">
        <v>0.32552841412479433</v>
      </c>
      <c r="E16" s="134">
        <v>0.40550928891736066</v>
      </c>
      <c r="F16" s="134">
        <v>0.44161147902869757</v>
      </c>
      <c r="G16" s="134"/>
      <c r="H16" s="134"/>
      <c r="I16" s="134"/>
      <c r="J16" s="134"/>
      <c r="K16" s="134"/>
      <c r="L16" s="134"/>
      <c r="M16" s="134"/>
      <c r="N16" s="134"/>
      <c r="O16" s="134">
        <v>0.39377390481447894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6" t="s">
        <v>2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100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48"/>
      <c r="S20" s="9"/>
    </row>
    <row r="21" spans="2:19">
      <c r="B21" s="131" t="s">
        <v>104</v>
      </c>
      <c r="C21" s="176">
        <v>553</v>
      </c>
      <c r="D21" s="176">
        <v>586</v>
      </c>
      <c r="E21" s="176">
        <v>1274</v>
      </c>
      <c r="F21" s="176">
        <v>1725</v>
      </c>
      <c r="G21" s="176">
        <v>1783</v>
      </c>
      <c r="H21" s="176">
        <v>1862</v>
      </c>
      <c r="I21" s="176">
        <v>1931</v>
      </c>
      <c r="J21" s="176">
        <v>1545</v>
      </c>
      <c r="K21" s="176">
        <v>1322</v>
      </c>
      <c r="L21" s="176">
        <v>1033</v>
      </c>
      <c r="M21" s="176">
        <v>687</v>
      </c>
      <c r="N21" s="176">
        <v>566</v>
      </c>
      <c r="O21" s="173">
        <v>14867</v>
      </c>
      <c r="P21" s="48"/>
      <c r="S21" s="9"/>
    </row>
    <row r="22" spans="2:19">
      <c r="B22" s="131" t="s">
        <v>105</v>
      </c>
      <c r="C22" s="173">
        <v>687</v>
      </c>
      <c r="D22" s="173">
        <v>722</v>
      </c>
      <c r="E22" s="173">
        <v>1144</v>
      </c>
      <c r="F22" s="173">
        <v>1315</v>
      </c>
      <c r="G22" s="173">
        <v>1235</v>
      </c>
      <c r="H22" s="173">
        <v>1204</v>
      </c>
      <c r="I22" s="173">
        <v>1352</v>
      </c>
      <c r="J22" s="173">
        <v>1124</v>
      </c>
      <c r="K22" s="173">
        <v>1041</v>
      </c>
      <c r="L22" s="173">
        <v>691</v>
      </c>
      <c r="M22" s="173">
        <v>503</v>
      </c>
      <c r="N22" s="173">
        <v>445</v>
      </c>
      <c r="O22" s="173">
        <v>11463</v>
      </c>
      <c r="P22" s="48"/>
      <c r="S22" s="9"/>
    </row>
    <row r="23" spans="2:19">
      <c r="B23" s="132" t="s">
        <v>106</v>
      </c>
      <c r="C23" s="174">
        <v>1240</v>
      </c>
      <c r="D23" s="174">
        <v>1308</v>
      </c>
      <c r="E23" s="174">
        <v>2418</v>
      </c>
      <c r="F23" s="174">
        <v>3040</v>
      </c>
      <c r="G23" s="174">
        <v>3018</v>
      </c>
      <c r="H23" s="174">
        <v>3066</v>
      </c>
      <c r="I23" s="174">
        <v>3283</v>
      </c>
      <c r="J23" s="174">
        <v>2669</v>
      </c>
      <c r="K23" s="174">
        <v>2363</v>
      </c>
      <c r="L23" s="174">
        <v>1724</v>
      </c>
      <c r="M23" s="174">
        <v>1190</v>
      </c>
      <c r="N23" s="174">
        <v>1011</v>
      </c>
      <c r="O23" s="174">
        <v>26330</v>
      </c>
      <c r="P23" s="48"/>
      <c r="S23" s="9"/>
    </row>
    <row r="24" spans="2:19">
      <c r="B24" s="135" t="s">
        <v>142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48"/>
      <c r="S24" s="9"/>
    </row>
    <row r="25" spans="2:19">
      <c r="B25" s="133" t="s">
        <v>146</v>
      </c>
      <c r="C25" s="175">
        <v>407</v>
      </c>
      <c r="D25" s="175">
        <v>645</v>
      </c>
      <c r="E25" s="175">
        <v>1737</v>
      </c>
      <c r="F25" s="175">
        <v>1834</v>
      </c>
      <c r="G25" s="175"/>
      <c r="H25" s="175"/>
      <c r="I25" s="175"/>
      <c r="J25" s="175"/>
      <c r="K25" s="175"/>
      <c r="L25" s="175"/>
      <c r="M25" s="175"/>
      <c r="N25" s="175"/>
      <c r="O25" s="175">
        <v>4623</v>
      </c>
      <c r="P25" s="48"/>
      <c r="S25" s="9"/>
    </row>
    <row r="26" spans="2:19" s="9" customFormat="1">
      <c r="B26" s="131" t="s">
        <v>147</v>
      </c>
      <c r="C26" s="173">
        <v>426</v>
      </c>
      <c r="D26" s="173">
        <v>494</v>
      </c>
      <c r="E26" s="173">
        <v>1090</v>
      </c>
      <c r="F26" s="173">
        <v>1125</v>
      </c>
      <c r="G26" s="173"/>
      <c r="H26" s="173"/>
      <c r="I26" s="173"/>
      <c r="J26" s="173"/>
      <c r="K26" s="173"/>
      <c r="L26" s="173"/>
      <c r="M26" s="173"/>
      <c r="N26" s="173"/>
      <c r="O26" s="173">
        <v>3135</v>
      </c>
      <c r="P26" s="51"/>
    </row>
    <row r="27" spans="2:19">
      <c r="B27" s="132" t="s">
        <v>148</v>
      </c>
      <c r="C27" s="174">
        <v>833</v>
      </c>
      <c r="D27" s="174">
        <v>1139</v>
      </c>
      <c r="E27" s="174">
        <v>2827</v>
      </c>
      <c r="F27" s="174">
        <v>2959</v>
      </c>
      <c r="G27" s="174"/>
      <c r="H27" s="174"/>
      <c r="I27" s="174"/>
      <c r="J27" s="174"/>
      <c r="K27" s="174"/>
      <c r="L27" s="174"/>
      <c r="M27" s="174"/>
      <c r="N27" s="174"/>
      <c r="O27" s="174">
        <v>7758</v>
      </c>
      <c r="P27" s="8"/>
    </row>
    <row r="28" spans="2:19">
      <c r="B28" s="133" t="s">
        <v>17</v>
      </c>
      <c r="C28" s="134">
        <v>-0.32822580645161292</v>
      </c>
      <c r="D28" s="134">
        <v>-0.12920489296636084</v>
      </c>
      <c r="E28" s="134">
        <v>0.16914805624483042</v>
      </c>
      <c r="F28" s="134">
        <v>-2.6644736842105221E-2</v>
      </c>
      <c r="G28" s="134"/>
      <c r="H28" s="134"/>
      <c r="I28" s="134"/>
      <c r="J28" s="134"/>
      <c r="K28" s="134"/>
      <c r="L28" s="134"/>
      <c r="M28" s="134"/>
      <c r="N28" s="134"/>
      <c r="O28" s="134">
        <v>-3.0976767424431673E-2</v>
      </c>
      <c r="P28" s="48"/>
      <c r="S28" s="9"/>
    </row>
    <row r="29" spans="2:19">
      <c r="B29" s="133" t="s">
        <v>18</v>
      </c>
      <c r="C29" s="134">
        <v>-0.26401446654611216</v>
      </c>
      <c r="D29" s="134">
        <v>0.10068259385665534</v>
      </c>
      <c r="E29" s="134">
        <v>0.36342229199372067</v>
      </c>
      <c r="F29" s="134">
        <v>6.3188405797101499E-2</v>
      </c>
      <c r="G29" s="134"/>
      <c r="H29" s="134"/>
      <c r="I29" s="134"/>
      <c r="J29" s="134"/>
      <c r="K29" s="134"/>
      <c r="L29" s="134"/>
      <c r="M29" s="134"/>
      <c r="N29" s="134"/>
      <c r="O29" s="134">
        <v>0.11720637989366844</v>
      </c>
      <c r="P29" s="48"/>
      <c r="S29" s="9"/>
    </row>
    <row r="30" spans="2:19" s="9" customFormat="1">
      <c r="B30" s="133" t="s">
        <v>19</v>
      </c>
      <c r="C30" s="134">
        <v>-0.37991266375545851</v>
      </c>
      <c r="D30" s="134">
        <v>-0.31578947368421051</v>
      </c>
      <c r="E30" s="134">
        <v>-4.7202797202797186E-2</v>
      </c>
      <c r="F30" s="134">
        <v>-0.14448669201520914</v>
      </c>
      <c r="G30" s="134"/>
      <c r="H30" s="134"/>
      <c r="I30" s="134"/>
      <c r="J30" s="134"/>
      <c r="K30" s="134"/>
      <c r="L30" s="134"/>
      <c r="M30" s="134"/>
      <c r="N30" s="134"/>
      <c r="O30" s="134">
        <v>-0.1895036194415719</v>
      </c>
      <c r="P30" s="51"/>
    </row>
    <row r="31" spans="2:19">
      <c r="B31" s="133" t="s">
        <v>21</v>
      </c>
      <c r="C31" s="134">
        <v>0.48859543817527012</v>
      </c>
      <c r="D31" s="134">
        <v>0.56628621597892892</v>
      </c>
      <c r="E31" s="134">
        <v>0.61443226034665721</v>
      </c>
      <c r="F31" s="134">
        <v>0.61980398783372759</v>
      </c>
      <c r="G31" s="134"/>
      <c r="H31" s="134"/>
      <c r="I31" s="134"/>
      <c r="J31" s="134"/>
      <c r="K31" s="134"/>
      <c r="L31" s="134"/>
      <c r="M31" s="134"/>
      <c r="N31" s="134"/>
      <c r="O31" s="134">
        <v>0.59590100541376645</v>
      </c>
      <c r="P31" s="8"/>
    </row>
    <row r="34" spans="2:8" ht="23.25" customHeight="1">
      <c r="B34" s="251" t="s">
        <v>3</v>
      </c>
      <c r="C34" s="214" t="s">
        <v>153</v>
      </c>
      <c r="D34" s="214"/>
      <c r="E34" s="215" t="s">
        <v>30</v>
      </c>
      <c r="F34" s="216" t="s">
        <v>154</v>
      </c>
      <c r="G34" s="216"/>
      <c r="H34" s="215" t="s">
        <v>30</v>
      </c>
    </row>
    <row r="35" spans="2:8" ht="23.25" customHeight="1">
      <c r="B35" s="252"/>
      <c r="C35" s="27">
        <v>2026</v>
      </c>
      <c r="D35" s="27">
        <v>2025</v>
      </c>
      <c r="E35" s="215"/>
      <c r="F35" s="27">
        <v>2026</v>
      </c>
      <c r="G35" s="27">
        <v>2025</v>
      </c>
      <c r="H35" s="215"/>
    </row>
    <row r="36" spans="2:8">
      <c r="B36" s="136" t="s">
        <v>36</v>
      </c>
      <c r="C36" s="137">
        <v>8002</v>
      </c>
      <c r="D36" s="137">
        <v>5457</v>
      </c>
      <c r="E36" s="138">
        <v>0.46637346527395995</v>
      </c>
      <c r="F36" s="137">
        <v>19973</v>
      </c>
      <c r="G36" s="137">
        <v>13772</v>
      </c>
      <c r="H36" s="138">
        <v>0.45026139994191117</v>
      </c>
    </row>
    <row r="37" spans="2:8">
      <c r="B37" s="139" t="s">
        <v>37</v>
      </c>
      <c r="C37" s="140">
        <v>10118</v>
      </c>
      <c r="D37" s="140">
        <v>11370</v>
      </c>
      <c r="E37" s="141">
        <v>-0.11011433597185571</v>
      </c>
      <c r="F37" s="140">
        <v>30749</v>
      </c>
      <c r="G37" s="140">
        <v>32662</v>
      </c>
      <c r="H37" s="141">
        <v>-5.8569591574306523E-2</v>
      </c>
    </row>
    <row r="38" spans="2:8">
      <c r="B38" s="127" t="s">
        <v>4</v>
      </c>
      <c r="C38" s="142">
        <v>18120</v>
      </c>
      <c r="D38" s="142">
        <v>16827</v>
      </c>
      <c r="E38" s="128">
        <v>7.6840791584952717E-2</v>
      </c>
      <c r="F38" s="142">
        <v>50722</v>
      </c>
      <c r="G38" s="142">
        <v>46434</v>
      </c>
      <c r="H38" s="128">
        <v>9.23461256837661E-2</v>
      </c>
    </row>
    <row r="41" spans="2:8" ht="20.25" customHeight="1">
      <c r="B41" s="222" t="s">
        <v>2</v>
      </c>
      <c r="C41" s="214" t="str">
        <f>C34</f>
        <v>APRIL</v>
      </c>
      <c r="D41" s="214"/>
      <c r="E41" s="215" t="s">
        <v>30</v>
      </c>
      <c r="F41" s="216" t="str">
        <f>F34</f>
        <v>JANUARY-APRIL</v>
      </c>
      <c r="G41" s="216"/>
      <c r="H41" s="215" t="s">
        <v>30</v>
      </c>
    </row>
    <row r="42" spans="2:8" ht="20.25" customHeight="1">
      <c r="B42" s="222"/>
      <c r="C42" s="27">
        <v>2026</v>
      </c>
      <c r="D42" s="27">
        <v>2025</v>
      </c>
      <c r="E42" s="215"/>
      <c r="F42" s="27">
        <v>2026</v>
      </c>
      <c r="G42" s="27">
        <v>2025</v>
      </c>
      <c r="H42" s="215"/>
    </row>
    <row r="43" spans="2:8" ht="16.5" customHeight="1">
      <c r="B43" s="143" t="s">
        <v>36</v>
      </c>
      <c r="C43" s="137">
        <v>1834</v>
      </c>
      <c r="D43" s="137">
        <v>1725</v>
      </c>
      <c r="E43" s="138">
        <v>6.3188405797101499E-2</v>
      </c>
      <c r="F43" s="137">
        <v>4623</v>
      </c>
      <c r="G43" s="137">
        <v>4138</v>
      </c>
      <c r="H43" s="138">
        <v>0.11720637989366844</v>
      </c>
    </row>
    <row r="44" spans="2:8" ht="16.5" customHeight="1">
      <c r="B44" s="144" t="s">
        <v>37</v>
      </c>
      <c r="C44" s="140">
        <v>1125</v>
      </c>
      <c r="D44" s="140">
        <v>1315</v>
      </c>
      <c r="E44" s="141">
        <v>-0.14448669201520914</v>
      </c>
      <c r="F44" s="140">
        <v>3135</v>
      </c>
      <c r="G44" s="140">
        <v>3868</v>
      </c>
      <c r="H44" s="141">
        <v>-0.1895036194415719</v>
      </c>
    </row>
    <row r="45" spans="2:8" ht="16.5" customHeight="1">
      <c r="B45" s="100" t="s">
        <v>4</v>
      </c>
      <c r="C45" s="142">
        <v>2959</v>
      </c>
      <c r="D45" s="142">
        <v>3040</v>
      </c>
      <c r="E45" s="128">
        <v>-2.6644736842105221E-2</v>
      </c>
      <c r="F45" s="142">
        <v>7758</v>
      </c>
      <c r="G45" s="142">
        <v>8006</v>
      </c>
      <c r="H45" s="128">
        <v>-3.0976767424431673E-2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50"/>
      <c r="C52" s="250"/>
      <c r="D52" s="250"/>
      <c r="E52" s="250"/>
      <c r="F52" s="250"/>
      <c r="G52" s="250"/>
      <c r="H52" s="250"/>
      <c r="I52" s="250"/>
      <c r="J52" s="250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2026vs2025</vt:lpstr>
      <vt:lpstr>R_PTW NEW 2026vs2025</vt:lpstr>
      <vt:lpstr>R_MC NEW 2026vs2025</vt:lpstr>
      <vt:lpstr>R_MC 2026 rankings</vt:lpstr>
      <vt:lpstr>R_MP NEW 2026vs2025</vt:lpstr>
      <vt:lpstr>R_MP_2026 ranking</vt:lpstr>
      <vt:lpstr>R_PTW USED 2026vs2025</vt:lpstr>
      <vt:lpstr>R_MC&amp;MP structure 2026</vt:lpstr>
      <vt:lpstr>'R_MC 2026 rankings'!Obszar_wydruku</vt:lpstr>
      <vt:lpstr>'R_MC NEW 2026vs2025'!Obszar_wydruku</vt:lpstr>
      <vt:lpstr>'R_MC&amp;MP structure 2026'!Obszar_wydruku</vt:lpstr>
      <vt:lpstr>'R_MP NEW 2026vs2025'!Obszar_wydruku</vt:lpstr>
      <vt:lpstr>'R_MP_2026 ranking'!Obszar_wydruku</vt:lpstr>
      <vt:lpstr>'R_PTW 2026vs2025'!Obszar_wydruku</vt:lpstr>
      <vt:lpstr>'R_PTW NEW 2026vs2025'!Obszar_wydruku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2026-05-08T08:13:21Z</dcterms:modified>
</cp:coreProperties>
</file>